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https://carnet-my.sharepoint.com/personal/mario_volgemut_skole_hr/Documents/Radna površina/Financijski izvještaji/Financijski izvještaji 2025/GFI 12-2025/"/>
    </mc:Choice>
  </mc:AlternateContent>
  <xr:revisionPtr revIDLastSave="3" documentId="8_{6500B823-6DC2-40D5-B8FA-B681C843B1DB}" xr6:coauthVersionLast="37" xr6:coauthVersionMax="37" xr10:uidLastSave="{426CD9E1-5C0D-4AAC-829E-43C90F6A48CF}"/>
  <bookViews>
    <workbookView xWindow="0" yWindow="0" windowWidth="28800" windowHeight="11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G323" i="9"/>
  <c r="F323" i="9"/>
  <c r="B323" i="9"/>
  <c r="H322" i="9"/>
  <c r="G322" i="9"/>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L278" i="9"/>
  <c r="E278" i="9"/>
  <c r="B278" i="9"/>
  <c r="M277" i="9"/>
  <c r="L277" i="9"/>
  <c r="F277" i="9"/>
  <c r="E277" i="9"/>
  <c r="B277" i="9" s="1"/>
  <c r="M276" i="9"/>
  <c r="L276" i="9"/>
  <c r="F276" i="9"/>
  <c r="B276" i="9" s="1"/>
  <c r="E276" i="9"/>
  <c r="M275" i="9"/>
  <c r="L275" i="9"/>
  <c r="F275" i="9" s="1"/>
  <c r="B275" i="9" s="1"/>
  <c r="E275" i="9"/>
  <c r="M274" i="9"/>
  <c r="F274" i="9" s="1"/>
  <c r="L274" i="9"/>
  <c r="E274" i="9"/>
  <c r="B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L246" i="9"/>
  <c r="E246" i="9"/>
  <c r="M245" i="9"/>
  <c r="L245" i="9"/>
  <c r="F245" i="9"/>
  <c r="E245" i="9"/>
  <c r="B245" i="9" s="1"/>
  <c r="M244" i="9"/>
  <c r="F244" i="9" s="1"/>
  <c r="B244" i="9" s="1"/>
  <c r="L244" i="9"/>
  <c r="E244" i="9"/>
  <c r="M243" i="9"/>
  <c r="L243" i="9"/>
  <c r="E243" i="9"/>
  <c r="M242" i="9"/>
  <c r="L242" i="9"/>
  <c r="E242" i="9"/>
  <c r="M241" i="9"/>
  <c r="L241" i="9"/>
  <c r="F241" i="9"/>
  <c r="E241" i="9"/>
  <c r="B241" i="9" s="1"/>
  <c r="M240" i="9"/>
  <c r="F240" i="9" s="1"/>
  <c r="B240" i="9" s="1"/>
  <c r="L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s="1"/>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G109" i="9"/>
  <c r="F109" i="9"/>
  <c r="B109" i="9"/>
  <c r="H108" i="9"/>
  <c r="G108" i="9"/>
  <c r="F108" i="9"/>
  <c r="E108" i="9"/>
  <c r="B108" i="9" s="1"/>
  <c r="H107" i="9"/>
  <c r="G107" i="9"/>
  <c r="E107" i="9" s="1"/>
  <c r="F107" i="9"/>
  <c r="H106" i="9"/>
  <c r="G106" i="9"/>
  <c r="F106" i="9"/>
  <c r="H105" i="9"/>
  <c r="E105" i="9" s="1"/>
  <c r="G105" i="9"/>
  <c r="F105" i="9"/>
  <c r="B105" i="9"/>
  <c r="H104" i="9"/>
  <c r="G104" i="9"/>
  <c r="F104" i="9"/>
  <c r="E104" i="9"/>
  <c r="B104" i="9" s="1"/>
  <c r="H103" i="9"/>
  <c r="G103" i="9"/>
  <c r="E103" i="9" s="1"/>
  <c r="F103" i="9"/>
  <c r="H102" i="9"/>
  <c r="G102" i="9"/>
  <c r="F102" i="9"/>
  <c r="H101" i="9"/>
  <c r="E101" i="9" s="1"/>
  <c r="G101" i="9"/>
  <c r="F101" i="9"/>
  <c r="B101" i="9"/>
  <c r="H100" i="9"/>
  <c r="G100" i="9"/>
  <c r="F100" i="9"/>
  <c r="E100" i="9"/>
  <c r="B100" i="9" s="1"/>
  <c r="H99" i="9"/>
  <c r="G99" i="9"/>
  <c r="E99" i="9" s="1"/>
  <c r="F99" i="9"/>
  <c r="H98" i="9"/>
  <c r="G98" i="9"/>
  <c r="F98" i="9"/>
  <c r="H97" i="9"/>
  <c r="E97" i="9" s="1"/>
  <c r="G97" i="9"/>
  <c r="F97" i="9"/>
  <c r="B97" i="9"/>
  <c r="H96" i="9"/>
  <c r="G96" i="9"/>
  <c r="F96" i="9"/>
  <c r="E96" i="9"/>
  <c r="B96" i="9" s="1"/>
  <c r="H95" i="9"/>
  <c r="G95" i="9"/>
  <c r="F95" i="9"/>
  <c r="E95" i="9"/>
  <c r="B95" i="9" s="1"/>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B85" i="9" s="1"/>
  <c r="F85" i="9"/>
  <c r="H84" i="9"/>
  <c r="G84" i="9"/>
  <c r="E84" i="9" s="1"/>
  <c r="B84" i="9" s="1"/>
  <c r="F84" i="9"/>
  <c r="H83" i="9"/>
  <c r="E83" i="9" s="1"/>
  <c r="G83" i="9"/>
  <c r="F83" i="9"/>
  <c r="B83" i="9"/>
  <c r="H82" i="9"/>
  <c r="E82" i="9" s="1"/>
  <c r="B82" i="9" s="1"/>
  <c r="G82" i="9"/>
  <c r="F82" i="9"/>
  <c r="H81" i="9"/>
  <c r="G81" i="9"/>
  <c r="E81" i="9" s="1"/>
  <c r="B81" i="9" s="1"/>
  <c r="F81" i="9"/>
  <c r="H80" i="9"/>
  <c r="G80" i="9"/>
  <c r="E80" i="9" s="1"/>
  <c r="B80" i="9" s="1"/>
  <c r="F80" i="9"/>
  <c r="H79" i="9"/>
  <c r="E79" i="9" s="1"/>
  <c r="G79" i="9"/>
  <c r="F79" i="9"/>
  <c r="B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C1634" i="1" s="1"/>
  <c r="G1634" i="1" s="1"/>
  <c r="D52" i="8"/>
  <c r="D46" i="8"/>
  <c r="D37" i="8"/>
  <c r="D27" i="8"/>
  <c r="D25" i="8" s="1"/>
  <c r="C1602" i="1" s="1"/>
  <c r="D18" i="8"/>
  <c r="D8" i="8"/>
  <c r="D6" i="8" s="1"/>
  <c r="E44" i="7"/>
  <c r="D44" i="7"/>
  <c r="E39" i="7"/>
  <c r="D39" i="7"/>
  <c r="D38" i="7" s="1"/>
  <c r="H35" i="3" s="1"/>
  <c r="E38" i="7"/>
  <c r="E30" i="7"/>
  <c r="D30" i="7"/>
  <c r="E23" i="7"/>
  <c r="E22" i="7" s="1"/>
  <c r="I34" i="3"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C1278" i="1" s="1"/>
  <c r="F273" i="5"/>
  <c r="F272" i="5"/>
  <c r="F271" i="5"/>
  <c r="F270" i="5"/>
  <c r="F269" i="5"/>
  <c r="F268" i="5"/>
  <c r="F267" i="5"/>
  <c r="F266" i="5"/>
  <c r="F265" i="5"/>
  <c r="E264" i="5"/>
  <c r="D264" i="5"/>
  <c r="F264" i="5" s="1"/>
  <c r="F263" i="5"/>
  <c r="F262" i="5"/>
  <c r="F261" i="5"/>
  <c r="F260" i="5"/>
  <c r="E260" i="5"/>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G1155" i="1" s="1"/>
  <c r="D150" i="5"/>
  <c r="F149" i="5"/>
  <c r="F148" i="5"/>
  <c r="D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D82" i="5"/>
  <c r="C1087" i="1" s="1"/>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C1057" i="1"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C1024" i="1" s="1"/>
  <c r="F18" i="5"/>
  <c r="F17" i="5"/>
  <c r="F16" i="5"/>
  <c r="F15" i="5"/>
  <c r="F14" i="5"/>
  <c r="E13" i="5"/>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D571" i="4" s="1"/>
  <c r="F571"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F428" i="4"/>
  <c r="E428" i="4"/>
  <c r="D428" i="4"/>
  <c r="E427" i="4"/>
  <c r="D422" i="1" s="1"/>
  <c r="H422" i="1" s="1"/>
  <c r="D427" i="4"/>
  <c r="D648" i="4" s="1"/>
  <c r="F648"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D273" i="4" s="1"/>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39" i="4"/>
  <c r="F138" i="4"/>
  <c r="F137" i="4"/>
  <c r="F136" i="4"/>
  <c r="E135" i="4"/>
  <c r="E134" i="4" s="1"/>
  <c r="D130" i="1" s="1"/>
  <c r="D135" i="4"/>
  <c r="F133" i="4"/>
  <c r="F132" i="4"/>
  <c r="F131" i="4"/>
  <c r="F130" i="4"/>
  <c r="F129" i="4"/>
  <c r="E129" i="4"/>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C1682" i="1"/>
  <c r="G1682" i="1" s="1"/>
  <c r="C1681" i="1"/>
  <c r="H1681" i="1" s="1"/>
  <c r="C1680" i="1"/>
  <c r="G1680" i="1" s="1"/>
  <c r="C1679" i="1"/>
  <c r="H1679" i="1" s="1"/>
  <c r="C1678" i="1"/>
  <c r="G1678" i="1" s="1"/>
  <c r="H1677" i="1"/>
  <c r="G1677" i="1"/>
  <c r="C1677" i="1"/>
  <c r="C1676" i="1"/>
  <c r="H1676" i="1" s="1"/>
  <c r="C1675" i="1"/>
  <c r="H1675" i="1" s="1"/>
  <c r="C1674" i="1"/>
  <c r="G1674" i="1" s="1"/>
  <c r="H1673" i="1"/>
  <c r="G1673" i="1"/>
  <c r="C1673" i="1"/>
  <c r="H1672" i="1"/>
  <c r="C1672" i="1"/>
  <c r="G1672" i="1" s="1"/>
  <c r="C1671" i="1"/>
  <c r="H1671" i="1" s="1"/>
  <c r="C1670" i="1"/>
  <c r="G1670" i="1" s="1"/>
  <c r="C1669" i="1"/>
  <c r="H1669" i="1" s="1"/>
  <c r="C1668" i="1"/>
  <c r="H1668" i="1" s="1"/>
  <c r="C1667" i="1"/>
  <c r="H1667" i="1" s="1"/>
  <c r="C1666" i="1"/>
  <c r="G1666" i="1" s="1"/>
  <c r="H1665" i="1"/>
  <c r="G1665" i="1"/>
  <c r="C1665" i="1"/>
  <c r="C1664" i="1"/>
  <c r="G1664" i="1" s="1"/>
  <c r="C1663" i="1"/>
  <c r="H1663" i="1" s="1"/>
  <c r="C1662" i="1"/>
  <c r="G1662" i="1" s="1"/>
  <c r="H1661" i="1"/>
  <c r="G1661" i="1"/>
  <c r="C1661" i="1"/>
  <c r="C1660" i="1"/>
  <c r="H1660" i="1" s="1"/>
  <c r="C1659" i="1"/>
  <c r="H1659" i="1" s="1"/>
  <c r="C1658" i="1"/>
  <c r="G1658" i="1" s="1"/>
  <c r="H1657" i="1"/>
  <c r="G1657" i="1"/>
  <c r="C1657" i="1"/>
  <c r="C1656" i="1"/>
  <c r="G1656" i="1" s="1"/>
  <c r="C1655" i="1"/>
  <c r="H1655" i="1" s="1"/>
  <c r="C1654" i="1"/>
  <c r="G1654" i="1" s="1"/>
  <c r="H1653" i="1"/>
  <c r="G1653" i="1"/>
  <c r="C1653" i="1"/>
  <c r="C1652" i="1"/>
  <c r="H1652" i="1" s="1"/>
  <c r="C1651" i="1"/>
  <c r="H1651" i="1" s="1"/>
  <c r="C1650" i="1"/>
  <c r="G1650" i="1" s="1"/>
  <c r="H1649" i="1"/>
  <c r="G1649" i="1"/>
  <c r="C1649" i="1"/>
  <c r="H1648" i="1"/>
  <c r="C1648" i="1"/>
  <c r="G1648" i="1" s="1"/>
  <c r="C1647" i="1"/>
  <c r="H1647" i="1" s="1"/>
  <c r="C1646" i="1"/>
  <c r="G1646" i="1" s="1"/>
  <c r="H1645" i="1"/>
  <c r="G1645" i="1"/>
  <c r="C1645" i="1"/>
  <c r="C1644" i="1"/>
  <c r="H1644" i="1" s="1"/>
  <c r="C1643" i="1"/>
  <c r="H1643" i="1" s="1"/>
  <c r="C1642" i="1"/>
  <c r="G1642" i="1" s="1"/>
  <c r="H1641" i="1"/>
  <c r="G1641" i="1"/>
  <c r="C1641" i="1"/>
  <c r="H1640" i="1"/>
  <c r="C1640" i="1"/>
  <c r="G1640" i="1" s="1"/>
  <c r="C1639" i="1"/>
  <c r="H1639" i="1" s="1"/>
  <c r="C1638" i="1"/>
  <c r="G1638" i="1" s="1"/>
  <c r="C1637" i="1"/>
  <c r="H1637" i="1" s="1"/>
  <c r="C1636" i="1"/>
  <c r="H1636" i="1" s="1"/>
  <c r="C1635" i="1"/>
  <c r="H1635" i="1" s="1"/>
  <c r="C1633" i="1"/>
  <c r="H1633" i="1" s="1"/>
  <c r="C1632" i="1"/>
  <c r="G1632" i="1" s="1"/>
  <c r="C1631" i="1"/>
  <c r="H1631" i="1" s="1"/>
  <c r="C1630" i="1"/>
  <c r="G1630" i="1" s="1"/>
  <c r="C1629" i="1"/>
  <c r="G1629" i="1" s="1"/>
  <c r="G1627" i="1"/>
  <c r="C1627" i="1"/>
  <c r="H1627" i="1" s="1"/>
  <c r="H1626" i="1"/>
  <c r="C1626" i="1"/>
  <c r="G1626" i="1" s="1"/>
  <c r="H1625" i="1"/>
  <c r="G1625" i="1"/>
  <c r="C1625" i="1"/>
  <c r="C1624" i="1"/>
  <c r="H1624" i="1" s="1"/>
  <c r="G1623" i="1"/>
  <c r="C1623" i="1"/>
  <c r="H1623" i="1" s="1"/>
  <c r="C1620" i="1"/>
  <c r="H1620" i="1" s="1"/>
  <c r="G1619" i="1"/>
  <c r="C1619" i="1"/>
  <c r="H1619" i="1" s="1"/>
  <c r="H1618" i="1"/>
  <c r="C1618" i="1"/>
  <c r="G1618" i="1" s="1"/>
  <c r="H1617" i="1"/>
  <c r="G1617" i="1"/>
  <c r="C1617" i="1"/>
  <c r="C1616" i="1"/>
  <c r="H1616" i="1" s="1"/>
  <c r="G1615" i="1"/>
  <c r="C1615" i="1"/>
  <c r="H1615" i="1" s="1"/>
  <c r="H1614" i="1"/>
  <c r="C1614" i="1"/>
  <c r="G1614" i="1" s="1"/>
  <c r="H1613" i="1"/>
  <c r="G1613" i="1"/>
  <c r="C1613" i="1"/>
  <c r="C1612" i="1"/>
  <c r="H1612" i="1" s="1"/>
  <c r="C1611" i="1"/>
  <c r="H1611" i="1" s="1"/>
  <c r="C1610" i="1"/>
  <c r="G1610" i="1" s="1"/>
  <c r="H1609" i="1"/>
  <c r="G1609" i="1"/>
  <c r="C1609" i="1"/>
  <c r="C1608" i="1"/>
  <c r="H1608" i="1" s="1"/>
  <c r="C1607" i="1"/>
  <c r="H1607" i="1" s="1"/>
  <c r="C1606" i="1"/>
  <c r="G1606" i="1" s="1"/>
  <c r="C1605" i="1"/>
  <c r="H1605" i="1" s="1"/>
  <c r="C1604" i="1"/>
  <c r="H1604" i="1" s="1"/>
  <c r="G1603" i="1"/>
  <c r="C1603" i="1"/>
  <c r="H1603" i="1" s="1"/>
  <c r="C1601" i="1"/>
  <c r="H1601" i="1" s="1"/>
  <c r="C1600" i="1"/>
  <c r="H1600" i="1" s="1"/>
  <c r="G1599" i="1"/>
  <c r="C1599" i="1"/>
  <c r="H1599" i="1" s="1"/>
  <c r="H1598" i="1"/>
  <c r="C1598" i="1"/>
  <c r="G1598" i="1" s="1"/>
  <c r="H1597" i="1"/>
  <c r="G1597" i="1"/>
  <c r="C1597" i="1"/>
  <c r="C1596" i="1"/>
  <c r="H1596" i="1" s="1"/>
  <c r="G1595" i="1"/>
  <c r="C1595" i="1"/>
  <c r="H1595" i="1" s="1"/>
  <c r="C1594" i="1"/>
  <c r="G1594" i="1" s="1"/>
  <c r="H1593" i="1"/>
  <c r="G1593" i="1"/>
  <c r="C1593" i="1"/>
  <c r="C1592" i="1"/>
  <c r="H1592" i="1" s="1"/>
  <c r="G1591" i="1"/>
  <c r="C1591" i="1"/>
  <c r="H1591" i="1" s="1"/>
  <c r="H1590" i="1"/>
  <c r="C1590" i="1"/>
  <c r="G1590" i="1" s="1"/>
  <c r="H1589" i="1"/>
  <c r="G1589" i="1"/>
  <c r="C1589" i="1"/>
  <c r="C1588" i="1"/>
  <c r="H1588" i="1" s="1"/>
  <c r="C1587" i="1"/>
  <c r="H1587" i="1" s="1"/>
  <c r="H1586" i="1"/>
  <c r="C1586" i="1"/>
  <c r="G1586" i="1" s="1"/>
  <c r="C1585" i="1"/>
  <c r="G1585" i="1" s="1"/>
  <c r="C1584" i="1"/>
  <c r="H1584" i="1" s="1"/>
  <c r="C1583" i="1"/>
  <c r="H1583" i="1" s="1"/>
  <c r="H1582" i="1"/>
  <c r="C1582" i="1"/>
  <c r="D1581" i="1"/>
  <c r="C1581" i="1"/>
  <c r="H1581" i="1" s="1"/>
  <c r="G1580" i="1"/>
  <c r="D1580" i="1"/>
  <c r="C1580" i="1"/>
  <c r="J1580" i="1" s="1"/>
  <c r="D1579" i="1"/>
  <c r="C1579" i="1"/>
  <c r="H1579" i="1" s="1"/>
  <c r="G1578" i="1"/>
  <c r="D1578" i="1"/>
  <c r="C1578" i="1"/>
  <c r="J1578" i="1" s="1"/>
  <c r="G1577" i="1"/>
  <c r="D1577" i="1"/>
  <c r="C1577" i="1"/>
  <c r="H1577" i="1" s="1"/>
  <c r="D1576" i="1"/>
  <c r="C1576" i="1"/>
  <c r="H1576" i="1" s="1"/>
  <c r="G1575" i="1"/>
  <c r="D1575" i="1"/>
  <c r="C1575" i="1"/>
  <c r="J1575" i="1" s="1"/>
  <c r="D1574" i="1"/>
  <c r="C1574" i="1"/>
  <c r="H1574" i="1" s="1"/>
  <c r="G1573" i="1"/>
  <c r="D1573" i="1"/>
  <c r="C1573" i="1"/>
  <c r="J1573" i="1" s="1"/>
  <c r="G1572" i="1"/>
  <c r="D1572" i="1"/>
  <c r="C1572" i="1"/>
  <c r="H1572" i="1" s="1"/>
  <c r="G1571" i="1"/>
  <c r="D1571" i="1"/>
  <c r="C1571" i="1"/>
  <c r="H1571" i="1" s="1"/>
  <c r="D1570" i="1"/>
  <c r="C1570" i="1"/>
  <c r="H1570" i="1" s="1"/>
  <c r="G1569" i="1"/>
  <c r="D1569" i="1"/>
  <c r="C1569" i="1"/>
  <c r="J1569" i="1" s="1"/>
  <c r="D1568" i="1"/>
  <c r="C1568" i="1"/>
  <c r="H1568" i="1" s="1"/>
  <c r="G1567" i="1"/>
  <c r="D1567" i="1"/>
  <c r="C1567" i="1"/>
  <c r="J1567" i="1" s="1"/>
  <c r="D1566" i="1"/>
  <c r="C1566" i="1"/>
  <c r="H1566" i="1" s="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D1556" i="1"/>
  <c r="C1556" i="1"/>
  <c r="D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C1547" i="1"/>
  <c r="G1547" i="1" s="1"/>
  <c r="J1546" i="1"/>
  <c r="D1546" i="1"/>
  <c r="C1546" i="1"/>
  <c r="H1545" i="1"/>
  <c r="D1545" i="1"/>
  <c r="C1545" i="1"/>
  <c r="G1545" i="1" s="1"/>
  <c r="I1545" i="1" s="1"/>
  <c r="J1544" i="1"/>
  <c r="D1544" i="1"/>
  <c r="C1544" i="1"/>
  <c r="H1543" i="1"/>
  <c r="D1543" i="1"/>
  <c r="C1543" i="1"/>
  <c r="G1543" i="1" s="1"/>
  <c r="J1542" i="1"/>
  <c r="D1542" i="1"/>
  <c r="C1542" i="1"/>
  <c r="H1541" i="1"/>
  <c r="D1541" i="1"/>
  <c r="C1541" i="1"/>
  <c r="G1541" i="1" s="1"/>
  <c r="I1541" i="1" s="1"/>
  <c r="H1540" i="1"/>
  <c r="D1540" i="1"/>
  <c r="C1540" i="1"/>
  <c r="G1540" i="1" s="1"/>
  <c r="H1539" i="1"/>
  <c r="D1539" i="1"/>
  <c r="C1539" i="1"/>
  <c r="G1539" i="1" s="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D1513" i="1"/>
  <c r="C1513" i="1"/>
  <c r="H1512" i="1"/>
  <c r="D1512" i="1"/>
  <c r="C1512" i="1"/>
  <c r="G1512" i="1" s="1"/>
  <c r="D1511" i="1"/>
  <c r="H1511" i="1" s="1"/>
  <c r="C1511" i="1"/>
  <c r="D1510" i="1"/>
  <c r="C1510" i="1"/>
  <c r="H1509" i="1"/>
  <c r="D1509" i="1"/>
  <c r="C1509" i="1"/>
  <c r="G1509" i="1" s="1"/>
  <c r="H1508" i="1"/>
  <c r="D1508" i="1"/>
  <c r="C1508" i="1"/>
  <c r="G1508" i="1" s="1"/>
  <c r="H1507" i="1"/>
  <c r="D1507" i="1"/>
  <c r="C1507" i="1"/>
  <c r="G1507" i="1" s="1"/>
  <c r="H1506" i="1"/>
  <c r="D1506" i="1"/>
  <c r="C1506" i="1"/>
  <c r="D1505" i="1"/>
  <c r="C1505" i="1"/>
  <c r="D1504" i="1"/>
  <c r="C1504" i="1"/>
  <c r="G1504" i="1" s="1"/>
  <c r="H1503" i="1"/>
  <c r="D1503" i="1"/>
  <c r="C1503" i="1"/>
  <c r="H1502" i="1"/>
  <c r="D1502" i="1"/>
  <c r="C1502" i="1"/>
  <c r="D1501" i="1"/>
  <c r="C1501" i="1"/>
  <c r="D1500" i="1"/>
  <c r="C1500" i="1"/>
  <c r="G1500" i="1" s="1"/>
  <c r="H1499" i="1"/>
  <c r="D1499" i="1"/>
  <c r="C1499" i="1"/>
  <c r="H1498" i="1"/>
  <c r="D1498" i="1"/>
  <c r="C1498" i="1"/>
  <c r="D1497" i="1"/>
  <c r="C1497" i="1"/>
  <c r="D1496" i="1"/>
  <c r="C1496" i="1"/>
  <c r="G1496" i="1" s="1"/>
  <c r="H1495" i="1"/>
  <c r="D1495" i="1"/>
  <c r="C1495" i="1"/>
  <c r="H1494" i="1"/>
  <c r="D1494" i="1"/>
  <c r="C1494" i="1"/>
  <c r="D1493" i="1"/>
  <c r="C1493" i="1"/>
  <c r="D1492" i="1"/>
  <c r="C1492" i="1"/>
  <c r="G1492" i="1" s="1"/>
  <c r="H1491" i="1"/>
  <c r="D1491" i="1"/>
  <c r="C1491" i="1"/>
  <c r="H1490" i="1"/>
  <c r="D1490" i="1"/>
  <c r="C1490" i="1"/>
  <c r="D1489" i="1"/>
  <c r="C1489" i="1"/>
  <c r="D1488" i="1"/>
  <c r="C1488" i="1"/>
  <c r="G1488" i="1" s="1"/>
  <c r="H1487" i="1"/>
  <c r="D1487" i="1"/>
  <c r="C1487" i="1"/>
  <c r="H1486" i="1"/>
  <c r="D1486" i="1"/>
  <c r="C1486" i="1"/>
  <c r="D1485" i="1"/>
  <c r="C1485" i="1"/>
  <c r="D1484" i="1"/>
  <c r="C1484" i="1"/>
  <c r="G1484" i="1" s="1"/>
  <c r="H1483" i="1"/>
  <c r="D1483" i="1"/>
  <c r="C1483" i="1"/>
  <c r="H1482" i="1"/>
  <c r="D1482" i="1"/>
  <c r="C1482" i="1"/>
  <c r="D1481" i="1"/>
  <c r="C1481" i="1"/>
  <c r="D1480" i="1"/>
  <c r="C1480" i="1"/>
  <c r="G1480" i="1" s="1"/>
  <c r="H1479" i="1"/>
  <c r="D1479" i="1"/>
  <c r="C1479" i="1"/>
  <c r="H1478" i="1"/>
  <c r="D1478" i="1"/>
  <c r="C1478" i="1"/>
  <c r="D1477" i="1"/>
  <c r="C1477" i="1"/>
  <c r="D1476" i="1"/>
  <c r="C1476" i="1"/>
  <c r="G1476" i="1" s="1"/>
  <c r="H1475" i="1"/>
  <c r="D1475" i="1"/>
  <c r="C1475" i="1"/>
  <c r="H1474" i="1"/>
  <c r="D1474" i="1"/>
  <c r="C1474" i="1"/>
  <c r="D1473" i="1"/>
  <c r="C1473" i="1"/>
  <c r="D1472" i="1"/>
  <c r="C1472" i="1"/>
  <c r="G1472" i="1" s="1"/>
  <c r="H1471" i="1"/>
  <c r="D1471" i="1"/>
  <c r="C1471" i="1"/>
  <c r="H1470" i="1"/>
  <c r="D1470" i="1"/>
  <c r="C1470" i="1"/>
  <c r="D1469" i="1"/>
  <c r="C1469" i="1"/>
  <c r="D1468" i="1"/>
  <c r="C1468" i="1"/>
  <c r="G1468" i="1" s="1"/>
  <c r="H1467" i="1"/>
  <c r="D1467" i="1"/>
  <c r="C1467" i="1"/>
  <c r="H1466" i="1"/>
  <c r="D1466" i="1"/>
  <c r="C1466" i="1"/>
  <c r="D1465" i="1"/>
  <c r="C1465" i="1"/>
  <c r="D1464" i="1"/>
  <c r="C1464" i="1"/>
  <c r="G1464" i="1" s="1"/>
  <c r="H1463" i="1"/>
  <c r="D1463" i="1"/>
  <c r="C1463" i="1"/>
  <c r="H1462" i="1"/>
  <c r="D1462" i="1"/>
  <c r="C1462" i="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D1390" i="1"/>
  <c r="C1390" i="1"/>
  <c r="H1390" i="1" s="1"/>
  <c r="D1389" i="1"/>
  <c r="C1389" i="1"/>
  <c r="H1389" i="1" s="1"/>
  <c r="D1388" i="1"/>
  <c r="C1388" i="1"/>
  <c r="H1388" i="1" s="1"/>
  <c r="D1387" i="1"/>
  <c r="G1387" i="1" s="1"/>
  <c r="C1387" i="1"/>
  <c r="G1386" i="1"/>
  <c r="D1386" i="1"/>
  <c r="C1386" i="1"/>
  <c r="H1386" i="1" s="1"/>
  <c r="D1385" i="1"/>
  <c r="C1385" i="1"/>
  <c r="H1385" i="1" s="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D1342" i="1"/>
  <c r="G1342" i="1" s="1"/>
  <c r="C1342" i="1"/>
  <c r="D1341" i="1"/>
  <c r="G1341" i="1" s="1"/>
  <c r="C1341" i="1"/>
  <c r="D1340" i="1"/>
  <c r="G1340" i="1" s="1"/>
  <c r="C1340" i="1"/>
  <c r="D1339" i="1"/>
  <c r="C1339" i="1"/>
  <c r="H1339" i="1" s="1"/>
  <c r="D1338" i="1"/>
  <c r="G1338" i="1" s="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D1312" i="1"/>
  <c r="G1312" i="1" s="1"/>
  <c r="C1312" i="1"/>
  <c r="H1312" i="1" s="1"/>
  <c r="D1311" i="1"/>
  <c r="C1311" i="1"/>
  <c r="G1310" i="1"/>
  <c r="D1310" i="1"/>
  <c r="C1310" i="1"/>
  <c r="H1310" i="1" s="1"/>
  <c r="G1309" i="1"/>
  <c r="D1309" i="1"/>
  <c r="C1309" i="1"/>
  <c r="H1309" i="1" s="1"/>
  <c r="G1308" i="1"/>
  <c r="D1308" i="1"/>
  <c r="C1308" i="1"/>
  <c r="H1308" i="1" s="1"/>
  <c r="D1307" i="1"/>
  <c r="C1307" i="1"/>
  <c r="H1307" i="1" s="1"/>
  <c r="D1306" i="1"/>
  <c r="G1306" i="1" s="1"/>
  <c r="C1306" i="1"/>
  <c r="D1305" i="1"/>
  <c r="C1305" i="1"/>
  <c r="G1304" i="1"/>
  <c r="D1304" i="1"/>
  <c r="C1304" i="1"/>
  <c r="H1304" i="1" s="1"/>
  <c r="G1303" i="1"/>
  <c r="D1303" i="1"/>
  <c r="C1303" i="1"/>
  <c r="H1303" i="1" s="1"/>
  <c r="D1302" i="1"/>
  <c r="C1302" i="1"/>
  <c r="H1302" i="1" s="1"/>
  <c r="D1301" i="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G1288" i="1"/>
  <c r="D1288" i="1"/>
  <c r="C1288" i="1"/>
  <c r="H1288" i="1" s="1"/>
  <c r="D1287" i="1"/>
  <c r="G1287" i="1" s="1"/>
  <c r="C1287" i="1"/>
  <c r="G1286" i="1"/>
  <c r="D1286" i="1"/>
  <c r="C1286" i="1"/>
  <c r="H1286" i="1" s="1"/>
  <c r="G1285" i="1"/>
  <c r="D1285" i="1"/>
  <c r="C1285" i="1"/>
  <c r="H1285" i="1" s="1"/>
  <c r="G1284" i="1"/>
  <c r="D1284" i="1"/>
  <c r="C1284" i="1"/>
  <c r="H1284" i="1" s="1"/>
  <c r="G1283" i="1"/>
  <c r="D1283" i="1"/>
  <c r="C1283" i="1"/>
  <c r="H1283" i="1" s="1"/>
  <c r="G1282" i="1"/>
  <c r="D1282" i="1"/>
  <c r="C1282" i="1"/>
  <c r="H1282" i="1" s="1"/>
  <c r="D1281" i="1"/>
  <c r="G1281" i="1" s="1"/>
  <c r="C1281" i="1"/>
  <c r="G1280" i="1"/>
  <c r="D1280" i="1"/>
  <c r="C1280" i="1"/>
  <c r="H1280" i="1" s="1"/>
  <c r="G1279" i="1"/>
  <c r="D1279" i="1"/>
  <c r="C1279" i="1"/>
  <c r="H1279" i="1" s="1"/>
  <c r="D1278" i="1"/>
  <c r="D1277" i="1"/>
  <c r="G1277" i="1" s="1"/>
  <c r="C1277" i="1"/>
  <c r="G1276" i="1"/>
  <c r="D1276" i="1"/>
  <c r="C1276" i="1"/>
  <c r="H1276" i="1" s="1"/>
  <c r="D1275" i="1"/>
  <c r="G1275" i="1" s="1"/>
  <c r="C1275" i="1"/>
  <c r="G1274" i="1"/>
  <c r="D1274" i="1"/>
  <c r="C1274" i="1"/>
  <c r="H1274" i="1" s="1"/>
  <c r="D1273" i="1"/>
  <c r="G1273" i="1" s="1"/>
  <c r="C1273" i="1"/>
  <c r="G1272" i="1"/>
  <c r="D1272" i="1"/>
  <c r="C1272" i="1"/>
  <c r="H1272" i="1" s="1"/>
  <c r="D1271" i="1"/>
  <c r="G1271" i="1" s="1"/>
  <c r="C1271" i="1"/>
  <c r="G1270" i="1"/>
  <c r="D1270" i="1"/>
  <c r="C1270" i="1"/>
  <c r="H1270" i="1" s="1"/>
  <c r="D1269" i="1"/>
  <c r="G1269" i="1" s="1"/>
  <c r="C1269" i="1"/>
  <c r="G1268" i="1"/>
  <c r="D1268" i="1"/>
  <c r="C1268" i="1"/>
  <c r="H1268" i="1" s="1"/>
  <c r="D1267" i="1"/>
  <c r="G1267" i="1" s="1"/>
  <c r="C1267" i="1"/>
  <c r="D1266" i="1"/>
  <c r="G1266" i="1" s="1"/>
  <c r="C1266" i="1"/>
  <c r="D1265" i="1"/>
  <c r="G1265" i="1" s="1"/>
  <c r="C1265" i="1"/>
  <c r="D1264" i="1"/>
  <c r="G1264" i="1" s="1"/>
  <c r="C1264" i="1"/>
  <c r="D1263" i="1"/>
  <c r="G1263" i="1" s="1"/>
  <c r="C1263" i="1"/>
  <c r="G1262" i="1"/>
  <c r="D1262" i="1"/>
  <c r="C1262" i="1"/>
  <c r="H1262" i="1" s="1"/>
  <c r="D1261" i="1"/>
  <c r="C1261" i="1"/>
  <c r="C1260" i="1"/>
  <c r="D1258" i="1"/>
  <c r="C1258" i="1"/>
  <c r="D1257" i="1"/>
  <c r="C1257" i="1"/>
  <c r="H1257" i="1" s="1"/>
  <c r="C1256" i="1"/>
  <c r="G1254" i="1"/>
  <c r="D1254" i="1"/>
  <c r="C1254" i="1"/>
  <c r="H1254" i="1" s="1"/>
  <c r="D1253" i="1"/>
  <c r="G1253" i="1" s="1"/>
  <c r="C1253" i="1"/>
  <c r="G1252" i="1"/>
  <c r="D1252" i="1"/>
  <c r="C1252" i="1"/>
  <c r="H1252" i="1" s="1"/>
  <c r="D1251" i="1"/>
  <c r="G1251" i="1" s="1"/>
  <c r="C1251" i="1"/>
  <c r="G1250" i="1"/>
  <c r="D1250" i="1"/>
  <c r="C1250" i="1"/>
  <c r="H1250" i="1" s="1"/>
  <c r="D1249" i="1"/>
  <c r="G1249" i="1" s="1"/>
  <c r="C1249" i="1"/>
  <c r="G1248" i="1"/>
  <c r="D1248" i="1"/>
  <c r="C1248" i="1"/>
  <c r="H1248" i="1" s="1"/>
  <c r="D1247" i="1"/>
  <c r="G1247" i="1" s="1"/>
  <c r="C1247" i="1"/>
  <c r="G1246" i="1"/>
  <c r="D1246" i="1"/>
  <c r="C1246" i="1"/>
  <c r="H1246" i="1" s="1"/>
  <c r="D1245" i="1"/>
  <c r="G1245" i="1" s="1"/>
  <c r="C1245" i="1"/>
  <c r="G1244" i="1"/>
  <c r="D1244" i="1"/>
  <c r="C1244" i="1"/>
  <c r="H1244" i="1" s="1"/>
  <c r="D1243" i="1"/>
  <c r="G1243" i="1" s="1"/>
  <c r="C1243" i="1"/>
  <c r="G1242" i="1"/>
  <c r="D1242" i="1"/>
  <c r="C1242" i="1"/>
  <c r="H1242" i="1" s="1"/>
  <c r="D1241" i="1"/>
  <c r="G1241" i="1" s="1"/>
  <c r="C1241" i="1"/>
  <c r="G1240" i="1"/>
  <c r="D1240" i="1"/>
  <c r="C1240" i="1"/>
  <c r="H1240" i="1" s="1"/>
  <c r="D1239" i="1"/>
  <c r="G1239" i="1" s="1"/>
  <c r="C1239" i="1"/>
  <c r="G1238" i="1"/>
  <c r="D1238" i="1"/>
  <c r="C1238" i="1"/>
  <c r="H1238" i="1" s="1"/>
  <c r="D1237" i="1"/>
  <c r="G1237" i="1" s="1"/>
  <c r="C1237" i="1"/>
  <c r="G1236" i="1"/>
  <c r="D1236" i="1"/>
  <c r="C1236" i="1"/>
  <c r="H1236" i="1" s="1"/>
  <c r="D1235" i="1"/>
  <c r="G1235" i="1" s="1"/>
  <c r="C1235" i="1"/>
  <c r="G1234" i="1"/>
  <c r="D1234" i="1"/>
  <c r="C1234" i="1"/>
  <c r="H1234" i="1" s="1"/>
  <c r="D1233" i="1"/>
  <c r="G1233" i="1" s="1"/>
  <c r="C1233" i="1"/>
  <c r="G1232" i="1"/>
  <c r="D1232" i="1"/>
  <c r="C1232" i="1"/>
  <c r="H1232" i="1" s="1"/>
  <c r="D1231" i="1"/>
  <c r="G1231" i="1" s="1"/>
  <c r="C1231" i="1"/>
  <c r="G1230" i="1"/>
  <c r="D1230" i="1"/>
  <c r="C1230" i="1"/>
  <c r="H1230" i="1" s="1"/>
  <c r="D1229" i="1"/>
  <c r="G1229" i="1" s="1"/>
  <c r="C1229" i="1"/>
  <c r="G1228" i="1"/>
  <c r="D1228" i="1"/>
  <c r="C1228" i="1"/>
  <c r="H1228" i="1" s="1"/>
  <c r="D1227" i="1"/>
  <c r="G1227" i="1" s="1"/>
  <c r="C1227" i="1"/>
  <c r="G1226" i="1"/>
  <c r="D1226" i="1"/>
  <c r="C1226" i="1"/>
  <c r="H1226" i="1" s="1"/>
  <c r="D1225" i="1"/>
  <c r="G1225" i="1" s="1"/>
  <c r="C1225" i="1"/>
  <c r="G1224" i="1"/>
  <c r="D1224" i="1"/>
  <c r="C1224" i="1"/>
  <c r="H1224" i="1" s="1"/>
  <c r="D1223" i="1"/>
  <c r="D1222" i="1"/>
  <c r="G1222" i="1" s="1"/>
  <c r="C1222" i="1"/>
  <c r="G1221" i="1"/>
  <c r="D1221" i="1"/>
  <c r="C1221" i="1"/>
  <c r="H1221" i="1" s="1"/>
  <c r="D1220" i="1"/>
  <c r="G1220" i="1" s="1"/>
  <c r="C1220" i="1"/>
  <c r="G1219" i="1"/>
  <c r="D1219" i="1"/>
  <c r="C1219" i="1"/>
  <c r="H1219" i="1" s="1"/>
  <c r="D1218" i="1"/>
  <c r="G1218" i="1" s="1"/>
  <c r="C1218" i="1"/>
  <c r="G1217" i="1"/>
  <c r="D1217" i="1"/>
  <c r="C1217" i="1"/>
  <c r="H1217" i="1" s="1"/>
  <c r="D1216" i="1"/>
  <c r="G1216" i="1" s="1"/>
  <c r="C1216" i="1"/>
  <c r="G1215" i="1"/>
  <c r="D1215" i="1"/>
  <c r="C1215" i="1"/>
  <c r="H1215" i="1" s="1"/>
  <c r="D1214" i="1"/>
  <c r="G1214" i="1" s="1"/>
  <c r="C1214" i="1"/>
  <c r="G1213" i="1"/>
  <c r="D1213" i="1"/>
  <c r="C1213" i="1"/>
  <c r="H1213" i="1" s="1"/>
  <c r="D1212" i="1"/>
  <c r="G1212" i="1" s="1"/>
  <c r="C1212" i="1"/>
  <c r="G1211" i="1"/>
  <c r="D1211" i="1"/>
  <c r="C1211" i="1"/>
  <c r="H1211" i="1" s="1"/>
  <c r="D1210" i="1"/>
  <c r="G1210" i="1" s="1"/>
  <c r="C1210" i="1"/>
  <c r="G1209" i="1"/>
  <c r="D1209" i="1"/>
  <c r="C1209" i="1"/>
  <c r="H1209" i="1" s="1"/>
  <c r="D1208" i="1"/>
  <c r="G1208" i="1" s="1"/>
  <c r="C1208" i="1"/>
  <c r="G1207" i="1"/>
  <c r="D1207" i="1"/>
  <c r="C1207" i="1"/>
  <c r="H1207" i="1" s="1"/>
  <c r="D1206" i="1"/>
  <c r="G1206" i="1" s="1"/>
  <c r="C1206" i="1"/>
  <c r="G1205" i="1"/>
  <c r="D1205" i="1"/>
  <c r="C1205" i="1"/>
  <c r="H1205" i="1" s="1"/>
  <c r="D1204" i="1"/>
  <c r="G1204" i="1" s="1"/>
  <c r="C1204" i="1"/>
  <c r="D1203" i="1"/>
  <c r="G1203" i="1" s="1"/>
  <c r="C1203" i="1"/>
  <c r="D1202" i="1"/>
  <c r="G1202" i="1" s="1"/>
  <c r="C1202" i="1"/>
  <c r="D1201" i="1"/>
  <c r="G1201" i="1" s="1"/>
  <c r="C1201" i="1"/>
  <c r="D1200" i="1"/>
  <c r="C1200" i="1"/>
  <c r="G1199" i="1"/>
  <c r="D1199" i="1"/>
  <c r="C1199" i="1"/>
  <c r="H1199" i="1" s="1"/>
  <c r="D1198" i="1"/>
  <c r="G1198" i="1" s="1"/>
  <c r="C1198" i="1"/>
  <c r="G1197" i="1"/>
  <c r="D1197" i="1"/>
  <c r="C1197" i="1"/>
  <c r="H1197" i="1" s="1"/>
  <c r="D1196" i="1"/>
  <c r="G1196" i="1" s="1"/>
  <c r="C1196" i="1"/>
  <c r="G1195" i="1"/>
  <c r="D1195" i="1"/>
  <c r="C1195" i="1"/>
  <c r="H1195" i="1" s="1"/>
  <c r="D1194" i="1"/>
  <c r="G1194" i="1" s="1"/>
  <c r="C1194" i="1"/>
  <c r="G1193" i="1"/>
  <c r="D1193" i="1"/>
  <c r="C1193" i="1"/>
  <c r="H1193" i="1" s="1"/>
  <c r="D1192" i="1"/>
  <c r="G1192" i="1" s="1"/>
  <c r="C1192" i="1"/>
  <c r="G1191" i="1"/>
  <c r="D1191" i="1"/>
  <c r="C1191" i="1"/>
  <c r="H1191" i="1" s="1"/>
  <c r="D1190" i="1"/>
  <c r="G1190" i="1" s="1"/>
  <c r="C1190" i="1"/>
  <c r="G1189" i="1"/>
  <c r="D1189" i="1"/>
  <c r="C1189" i="1"/>
  <c r="H1189" i="1" s="1"/>
  <c r="D1188" i="1"/>
  <c r="C1188" i="1"/>
  <c r="G1187" i="1"/>
  <c r="D1187" i="1"/>
  <c r="C1187" i="1"/>
  <c r="H1187" i="1" s="1"/>
  <c r="D1186" i="1"/>
  <c r="G1186" i="1" s="1"/>
  <c r="C1186" i="1"/>
  <c r="C1185" i="1"/>
  <c r="D1184" i="1"/>
  <c r="C1184" i="1"/>
  <c r="D1183" i="1"/>
  <c r="C1183" i="1"/>
  <c r="H1183" i="1" s="1"/>
  <c r="C1182" i="1"/>
  <c r="D1179" i="1"/>
  <c r="C1179" i="1"/>
  <c r="H1179" i="1" s="1"/>
  <c r="D1178" i="1"/>
  <c r="G1178" i="1" s="1"/>
  <c r="C1178" i="1"/>
  <c r="G1177" i="1"/>
  <c r="D1177" i="1"/>
  <c r="C1177" i="1"/>
  <c r="H1177" i="1" s="1"/>
  <c r="D1176" i="1"/>
  <c r="C1176" i="1"/>
  <c r="G1175" i="1"/>
  <c r="D1175" i="1"/>
  <c r="C1175" i="1"/>
  <c r="H1175" i="1" s="1"/>
  <c r="D1174" i="1"/>
  <c r="G1174" i="1" s="1"/>
  <c r="C1174" i="1"/>
  <c r="G1173" i="1"/>
  <c r="D1173" i="1"/>
  <c r="C1173" i="1"/>
  <c r="H1173" i="1" s="1"/>
  <c r="D1172" i="1"/>
  <c r="G1172" i="1" s="1"/>
  <c r="C1172" i="1"/>
  <c r="G1171" i="1"/>
  <c r="D1171" i="1"/>
  <c r="C1171" i="1"/>
  <c r="H1171" i="1" s="1"/>
  <c r="D1170" i="1"/>
  <c r="G1170" i="1" s="1"/>
  <c r="C1170" i="1"/>
  <c r="G1169" i="1"/>
  <c r="D1169" i="1"/>
  <c r="C1169" i="1"/>
  <c r="H1169" i="1" s="1"/>
  <c r="D1168" i="1"/>
  <c r="G1168" i="1" s="1"/>
  <c r="C1168" i="1"/>
  <c r="D1167" i="1"/>
  <c r="G1167" i="1" s="1"/>
  <c r="C1167" i="1"/>
  <c r="D1166" i="1"/>
  <c r="C1166" i="1"/>
  <c r="D1165" i="1"/>
  <c r="C1165" i="1"/>
  <c r="D1164" i="1"/>
  <c r="G1164" i="1" s="1"/>
  <c r="C1164" i="1"/>
  <c r="G1163" i="1"/>
  <c r="D1163" i="1"/>
  <c r="C1163" i="1"/>
  <c r="H1163" i="1" s="1"/>
  <c r="D1162" i="1"/>
  <c r="G1162" i="1" s="1"/>
  <c r="C1162" i="1"/>
  <c r="D1161" i="1"/>
  <c r="C1161" i="1"/>
  <c r="H1161" i="1" s="1"/>
  <c r="D1160" i="1"/>
  <c r="C1160" i="1"/>
  <c r="G1160" i="1" s="1"/>
  <c r="G1159" i="1"/>
  <c r="D1159" i="1"/>
  <c r="C1159" i="1"/>
  <c r="H1159" i="1" s="1"/>
  <c r="D1158" i="1"/>
  <c r="G1158" i="1" s="1"/>
  <c r="C1158" i="1"/>
  <c r="D1157" i="1"/>
  <c r="C1157" i="1"/>
  <c r="H1157" i="1" s="1"/>
  <c r="D1156" i="1"/>
  <c r="C1156" i="1"/>
  <c r="G1156" i="1" s="1"/>
  <c r="C1155" i="1"/>
  <c r="D1154" i="1"/>
  <c r="G1154" i="1" s="1"/>
  <c r="C1154" i="1"/>
  <c r="D1153" i="1"/>
  <c r="C1153" i="1"/>
  <c r="H1153" i="1" s="1"/>
  <c r="C1152" i="1"/>
  <c r="G1151" i="1"/>
  <c r="D1151" i="1"/>
  <c r="C1151" i="1"/>
  <c r="H1151" i="1" s="1"/>
  <c r="D1150" i="1"/>
  <c r="G1150" i="1" s="1"/>
  <c r="C1150" i="1"/>
  <c r="D1149" i="1"/>
  <c r="G1149" i="1" s="1"/>
  <c r="C1149" i="1"/>
  <c r="D1148" i="1"/>
  <c r="G1148" i="1" s="1"/>
  <c r="C1148" i="1"/>
  <c r="H1147" i="1"/>
  <c r="D1147" i="1"/>
  <c r="G1147" i="1" s="1"/>
  <c r="C1147" i="1"/>
  <c r="D1146" i="1"/>
  <c r="G1146" i="1" s="1"/>
  <c r="C1146" i="1"/>
  <c r="D1145" i="1"/>
  <c r="G1145" i="1" s="1"/>
  <c r="C1145" i="1"/>
  <c r="D1144" i="1"/>
  <c r="G1144" i="1" s="1"/>
  <c r="C1144" i="1"/>
  <c r="H1143" i="1"/>
  <c r="D1143" i="1"/>
  <c r="G1143" i="1" s="1"/>
  <c r="C1143" i="1"/>
  <c r="D1142" i="1"/>
  <c r="G1142" i="1" s="1"/>
  <c r="C1142" i="1"/>
  <c r="D1141" i="1"/>
  <c r="G1141" i="1" s="1"/>
  <c r="C1141" i="1"/>
  <c r="D1140" i="1"/>
  <c r="D1139" i="1"/>
  <c r="G1139" i="1" s="1"/>
  <c r="C1139" i="1"/>
  <c r="D1138" i="1"/>
  <c r="G1138" i="1" s="1"/>
  <c r="C1138" i="1"/>
  <c r="D1137" i="1"/>
  <c r="G1137" i="1" s="1"/>
  <c r="C1137" i="1"/>
  <c r="H1136" i="1"/>
  <c r="D1136" i="1"/>
  <c r="G1136" i="1" s="1"/>
  <c r="C1136" i="1"/>
  <c r="D1135" i="1"/>
  <c r="G1135" i="1" s="1"/>
  <c r="C1135" i="1"/>
  <c r="D1134" i="1"/>
  <c r="G1134" i="1" s="1"/>
  <c r="C1134" i="1"/>
  <c r="D1133" i="1"/>
  <c r="G1133" i="1" s="1"/>
  <c r="C1133" i="1"/>
  <c r="H1132" i="1"/>
  <c r="D1132" i="1"/>
  <c r="G1132" i="1" s="1"/>
  <c r="C1132" i="1"/>
  <c r="D1131" i="1"/>
  <c r="G1131" i="1" s="1"/>
  <c r="C1131" i="1"/>
  <c r="D1130" i="1"/>
  <c r="G1130" i="1" s="1"/>
  <c r="C1130" i="1"/>
  <c r="D1129" i="1"/>
  <c r="G1129" i="1" s="1"/>
  <c r="C1129" i="1"/>
  <c r="H1128" i="1"/>
  <c r="D1128" i="1"/>
  <c r="G1128" i="1" s="1"/>
  <c r="C1128" i="1"/>
  <c r="D1127" i="1"/>
  <c r="G1127" i="1" s="1"/>
  <c r="C1127" i="1"/>
  <c r="D1126" i="1"/>
  <c r="G1126" i="1" s="1"/>
  <c r="C1126" i="1"/>
  <c r="D1125" i="1"/>
  <c r="G1125" i="1" s="1"/>
  <c r="C1125" i="1"/>
  <c r="H1124" i="1"/>
  <c r="D1124" i="1"/>
  <c r="G1124" i="1" s="1"/>
  <c r="C1124" i="1"/>
  <c r="D1123" i="1"/>
  <c r="G1123" i="1" s="1"/>
  <c r="C1123" i="1"/>
  <c r="D1122" i="1"/>
  <c r="G1122" i="1" s="1"/>
  <c r="C1122" i="1"/>
  <c r="D1121" i="1"/>
  <c r="G1121" i="1" s="1"/>
  <c r="C1121" i="1"/>
  <c r="H1120" i="1"/>
  <c r="D1120" i="1"/>
  <c r="G1120" i="1" s="1"/>
  <c r="C1120" i="1"/>
  <c r="D1119" i="1"/>
  <c r="G1119" i="1" s="1"/>
  <c r="C1119" i="1"/>
  <c r="D1118" i="1"/>
  <c r="G1118" i="1" s="1"/>
  <c r="C1118" i="1"/>
  <c r="D1117" i="1"/>
  <c r="G1117" i="1" s="1"/>
  <c r="C1117" i="1"/>
  <c r="H1116" i="1"/>
  <c r="D1116" i="1"/>
  <c r="G1116" i="1" s="1"/>
  <c r="C1116" i="1"/>
  <c r="D1115" i="1"/>
  <c r="G1115" i="1" s="1"/>
  <c r="C1115" i="1"/>
  <c r="D1114" i="1"/>
  <c r="G1114" i="1" s="1"/>
  <c r="C1114" i="1"/>
  <c r="D1113" i="1"/>
  <c r="G1113" i="1" s="1"/>
  <c r="C1113" i="1"/>
  <c r="H1112" i="1"/>
  <c r="D1112" i="1"/>
  <c r="G1112" i="1" s="1"/>
  <c r="C1112" i="1"/>
  <c r="D1111" i="1"/>
  <c r="G1111" i="1" s="1"/>
  <c r="C1111" i="1"/>
  <c r="D1110" i="1"/>
  <c r="G1110" i="1" s="1"/>
  <c r="C1110" i="1"/>
  <c r="D1109" i="1"/>
  <c r="G1109" i="1" s="1"/>
  <c r="C1109" i="1"/>
  <c r="H1108" i="1"/>
  <c r="D1108" i="1"/>
  <c r="G1108" i="1" s="1"/>
  <c r="C1108" i="1"/>
  <c r="D1107" i="1"/>
  <c r="G1107" i="1" s="1"/>
  <c r="C1107" i="1"/>
  <c r="D1106" i="1"/>
  <c r="G1106" i="1" s="1"/>
  <c r="C1106" i="1"/>
  <c r="D1105" i="1"/>
  <c r="G1105" i="1" s="1"/>
  <c r="C1105" i="1"/>
  <c r="H1104" i="1"/>
  <c r="D1104" i="1"/>
  <c r="G1104" i="1" s="1"/>
  <c r="C1104" i="1"/>
  <c r="D1103" i="1"/>
  <c r="G1103" i="1" s="1"/>
  <c r="C1103" i="1"/>
  <c r="D1102" i="1"/>
  <c r="G1102" i="1" s="1"/>
  <c r="C1102" i="1"/>
  <c r="D1101" i="1"/>
  <c r="G1101" i="1" s="1"/>
  <c r="C1101" i="1"/>
  <c r="H1100" i="1"/>
  <c r="D1100" i="1"/>
  <c r="G1100" i="1" s="1"/>
  <c r="C1100" i="1"/>
  <c r="D1099" i="1"/>
  <c r="G1099" i="1" s="1"/>
  <c r="C1099" i="1"/>
  <c r="D1098" i="1"/>
  <c r="G1098" i="1" s="1"/>
  <c r="C1098" i="1"/>
  <c r="D1097" i="1"/>
  <c r="G1097" i="1" s="1"/>
  <c r="C1097" i="1"/>
  <c r="H1096" i="1"/>
  <c r="D1096" i="1"/>
  <c r="G1096" i="1" s="1"/>
  <c r="C1096" i="1"/>
  <c r="D1095" i="1"/>
  <c r="G1095" i="1" s="1"/>
  <c r="C1095" i="1"/>
  <c r="D1094" i="1"/>
  <c r="G1094" i="1" s="1"/>
  <c r="C1094" i="1"/>
  <c r="D1093" i="1"/>
  <c r="G1093" i="1" s="1"/>
  <c r="C1093" i="1"/>
  <c r="D1092" i="1"/>
  <c r="C1092" i="1"/>
  <c r="H1092" i="1" s="1"/>
  <c r="D1091" i="1"/>
  <c r="G1091" i="1" s="1"/>
  <c r="C1091" i="1"/>
  <c r="D1090" i="1"/>
  <c r="C1090" i="1"/>
  <c r="D1089" i="1"/>
  <c r="G1089" i="1" s="1"/>
  <c r="C1089" i="1"/>
  <c r="H1088" i="1"/>
  <c r="D1088" i="1"/>
  <c r="G1088" i="1" s="1"/>
  <c r="C1088" i="1"/>
  <c r="D1087" i="1"/>
  <c r="D1086" i="1"/>
  <c r="G1086" i="1" s="1"/>
  <c r="C1086" i="1"/>
  <c r="D1085" i="1"/>
  <c r="G1085" i="1" s="1"/>
  <c r="C1085" i="1"/>
  <c r="H1084" i="1"/>
  <c r="D1084" i="1"/>
  <c r="G1084" i="1" s="1"/>
  <c r="C1084" i="1"/>
  <c r="D1083" i="1"/>
  <c r="G1083" i="1" s="1"/>
  <c r="C1083" i="1"/>
  <c r="D1082" i="1"/>
  <c r="G1082" i="1" s="1"/>
  <c r="C1082" i="1"/>
  <c r="D1081" i="1"/>
  <c r="G1081" i="1" s="1"/>
  <c r="C1081" i="1"/>
  <c r="H1080" i="1"/>
  <c r="D1080" i="1"/>
  <c r="G1080" i="1" s="1"/>
  <c r="C1080" i="1"/>
  <c r="D1079" i="1"/>
  <c r="G1079" i="1" s="1"/>
  <c r="C1079" i="1"/>
  <c r="D1078" i="1"/>
  <c r="C1078" i="1"/>
  <c r="D1077" i="1"/>
  <c r="G1077" i="1" s="1"/>
  <c r="C1077" i="1"/>
  <c r="D1076" i="1"/>
  <c r="C1076" i="1"/>
  <c r="H1076" i="1" s="1"/>
  <c r="D1075" i="1"/>
  <c r="D1073" i="1"/>
  <c r="G1073" i="1" s="1"/>
  <c r="C1073" i="1"/>
  <c r="D1072" i="1"/>
  <c r="G1072" i="1" s="1"/>
  <c r="C1072" i="1"/>
  <c r="D1071" i="1"/>
  <c r="G1071" i="1" s="1"/>
  <c r="C1071" i="1"/>
  <c r="H1070" i="1"/>
  <c r="D1070" i="1"/>
  <c r="G1070" i="1" s="1"/>
  <c r="C1070" i="1"/>
  <c r="D1069" i="1"/>
  <c r="G1069" i="1" s="1"/>
  <c r="C1069" i="1"/>
  <c r="D1068" i="1"/>
  <c r="G1068" i="1" s="1"/>
  <c r="C1068" i="1"/>
  <c r="D1067" i="1"/>
  <c r="G1067" i="1" s="1"/>
  <c r="C1067" i="1"/>
  <c r="H1066" i="1"/>
  <c r="D1066" i="1"/>
  <c r="G1066" i="1" s="1"/>
  <c r="C1066" i="1"/>
  <c r="D1065" i="1"/>
  <c r="G1065" i="1" s="1"/>
  <c r="C1065" i="1"/>
  <c r="D1064" i="1"/>
  <c r="G1064" i="1" s="1"/>
  <c r="C1064" i="1"/>
  <c r="D1063" i="1"/>
  <c r="G1063" i="1" s="1"/>
  <c r="C1063" i="1"/>
  <c r="H1062" i="1"/>
  <c r="D1062" i="1"/>
  <c r="G1062" i="1" s="1"/>
  <c r="C1062" i="1"/>
  <c r="D1061" i="1"/>
  <c r="G1061" i="1" s="1"/>
  <c r="C1061" i="1"/>
  <c r="D1060" i="1"/>
  <c r="C1060" i="1"/>
  <c r="D1059" i="1"/>
  <c r="C1059" i="1"/>
  <c r="D1058" i="1"/>
  <c r="C1058" i="1"/>
  <c r="H1058" i="1" s="1"/>
  <c r="D1057" i="1"/>
  <c r="D1056" i="1"/>
  <c r="G1056" i="1" s="1"/>
  <c r="C1056" i="1"/>
  <c r="D1055" i="1"/>
  <c r="G1055" i="1" s="1"/>
  <c r="C1055" i="1"/>
  <c r="H1054" i="1"/>
  <c r="D1054" i="1"/>
  <c r="G1054" i="1" s="1"/>
  <c r="C1054" i="1"/>
  <c r="D1053" i="1"/>
  <c r="C1053" i="1"/>
  <c r="D1052" i="1"/>
  <c r="G1052" i="1" s="1"/>
  <c r="C1052" i="1"/>
  <c r="D1051" i="1"/>
  <c r="G1051" i="1" s="1"/>
  <c r="C1051" i="1"/>
  <c r="D1050" i="1"/>
  <c r="C1050" i="1"/>
  <c r="H1050" i="1" s="1"/>
  <c r="D1049" i="1"/>
  <c r="G1049" i="1" s="1"/>
  <c r="C1049" i="1"/>
  <c r="D1048" i="1"/>
  <c r="G1048" i="1" s="1"/>
  <c r="C1048" i="1"/>
  <c r="D1047" i="1"/>
  <c r="C1047" i="1"/>
  <c r="D1046" i="1"/>
  <c r="C1046" i="1"/>
  <c r="H1046" i="1" s="1"/>
  <c r="D1045" i="1"/>
  <c r="C1045" i="1"/>
  <c r="D1044" i="1"/>
  <c r="G1044" i="1" s="1"/>
  <c r="C1044" i="1"/>
  <c r="D1043" i="1"/>
  <c r="C1043" i="1"/>
  <c r="D1042" i="1"/>
  <c r="G1042" i="1" s="1"/>
  <c r="C1042" i="1"/>
  <c r="D1041" i="1"/>
  <c r="C1041" i="1"/>
  <c r="D1040" i="1"/>
  <c r="C1040" i="1"/>
  <c r="D1039" i="1"/>
  <c r="G1039" i="1" s="1"/>
  <c r="C1039" i="1"/>
  <c r="D1038" i="1"/>
  <c r="G1038" i="1" s="1"/>
  <c r="C1038" i="1"/>
  <c r="D1037" i="1"/>
  <c r="G1037" i="1" s="1"/>
  <c r="C1037" i="1"/>
  <c r="D1036" i="1"/>
  <c r="G1036" i="1" s="1"/>
  <c r="C1036" i="1"/>
  <c r="D1035" i="1"/>
  <c r="C1035" i="1"/>
  <c r="D1034" i="1"/>
  <c r="C1034" i="1"/>
  <c r="D1033" i="1"/>
  <c r="C1033" i="1"/>
  <c r="D1032" i="1"/>
  <c r="G1032" i="1" s="1"/>
  <c r="C1032" i="1"/>
  <c r="D1031" i="1"/>
  <c r="C1031" i="1"/>
  <c r="D1030" i="1"/>
  <c r="C1030" i="1"/>
  <c r="D1029" i="1"/>
  <c r="C1029" i="1"/>
  <c r="D1028" i="1"/>
  <c r="G1028" i="1" s="1"/>
  <c r="C1028" i="1"/>
  <c r="D1027" i="1"/>
  <c r="C1027" i="1"/>
  <c r="D1026" i="1"/>
  <c r="C1026" i="1"/>
  <c r="D1025" i="1"/>
  <c r="C1025" i="1"/>
  <c r="D1023" i="1"/>
  <c r="C1023" i="1"/>
  <c r="D1022" i="1"/>
  <c r="C1022" i="1"/>
  <c r="D1021" i="1"/>
  <c r="C1021" i="1"/>
  <c r="D1020" i="1"/>
  <c r="C1020" i="1"/>
  <c r="D1019" i="1"/>
  <c r="C1019" i="1"/>
  <c r="D1016" i="1"/>
  <c r="C1016" i="1"/>
  <c r="D1015" i="1"/>
  <c r="H1015" i="1" s="1"/>
  <c r="C1015"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C421" i="1"/>
  <c r="H416" i="1"/>
  <c r="G416" i="1"/>
  <c r="D416" i="1"/>
  <c r="C416"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D380" i="1"/>
  <c r="G380" i="1" s="1"/>
  <c r="C380" i="1"/>
  <c r="H379" i="1"/>
  <c r="G379" i="1"/>
  <c r="D379" i="1"/>
  <c r="C379" i="1"/>
  <c r="H378" i="1"/>
  <c r="G378" i="1"/>
  <c r="D378" i="1"/>
  <c r="C378" i="1"/>
  <c r="D377" i="1"/>
  <c r="G377" i="1" s="1"/>
  <c r="C377" i="1"/>
  <c r="H376" i="1"/>
  <c r="G376" i="1"/>
  <c r="D376" i="1"/>
  <c r="C376"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G354" i="1"/>
  <c r="D354" i="1"/>
  <c r="H354" i="1" s="1"/>
  <c r="C354" i="1"/>
  <c r="D353" i="1"/>
  <c r="H353" i="1" s="1"/>
  <c r="C353" i="1"/>
  <c r="G352" i="1"/>
  <c r="D352" i="1"/>
  <c r="H352" i="1" s="1"/>
  <c r="C352" i="1"/>
  <c r="D351" i="1"/>
  <c r="H351" i="1" s="1"/>
  <c r="C351" i="1"/>
  <c r="G350" i="1"/>
  <c r="D350" i="1"/>
  <c r="H350" i="1" s="1"/>
  <c r="C350" i="1"/>
  <c r="D349" i="1"/>
  <c r="D348" i="1"/>
  <c r="H348" i="1" s="1"/>
  <c r="C348" i="1"/>
  <c r="H347" i="1"/>
  <c r="D347" i="1"/>
  <c r="C347" i="1"/>
  <c r="G347" i="1" s="1"/>
  <c r="D346" i="1"/>
  <c r="C346" i="1"/>
  <c r="D345" i="1"/>
  <c r="C345" i="1"/>
  <c r="G345" i="1" s="1"/>
  <c r="D344" i="1"/>
  <c r="H344" i="1" s="1"/>
  <c r="C344" i="1"/>
  <c r="H343" i="1"/>
  <c r="D343" i="1"/>
  <c r="C343" i="1"/>
  <c r="G343" i="1" s="1"/>
  <c r="D342" i="1"/>
  <c r="C342" i="1"/>
  <c r="D341" i="1"/>
  <c r="C341" i="1"/>
  <c r="G341" i="1" s="1"/>
  <c r="D340" i="1"/>
  <c r="H340" i="1" s="1"/>
  <c r="C340" i="1"/>
  <c r="H339" i="1"/>
  <c r="D339" i="1"/>
  <c r="C339" i="1"/>
  <c r="G339" i="1" s="1"/>
  <c r="D338" i="1"/>
  <c r="C338" i="1"/>
  <c r="D337" i="1"/>
  <c r="C337" i="1"/>
  <c r="G337" i="1" s="1"/>
  <c r="D336" i="1"/>
  <c r="H336" i="1" s="1"/>
  <c r="C336" i="1"/>
  <c r="H335" i="1"/>
  <c r="D335" i="1"/>
  <c r="C335" i="1"/>
  <c r="G335" i="1" s="1"/>
  <c r="D334" i="1"/>
  <c r="C334" i="1"/>
  <c r="D333" i="1"/>
  <c r="C333" i="1"/>
  <c r="G333" i="1" s="1"/>
  <c r="D332" i="1"/>
  <c r="H332" i="1" s="1"/>
  <c r="C332" i="1"/>
  <c r="H331" i="1"/>
  <c r="D331" i="1"/>
  <c r="C331" i="1"/>
  <c r="G331" i="1" s="1"/>
  <c r="D330" i="1"/>
  <c r="C330" i="1"/>
  <c r="D329" i="1"/>
  <c r="C329" i="1"/>
  <c r="G329" i="1" s="1"/>
  <c r="D328" i="1"/>
  <c r="H328" i="1" s="1"/>
  <c r="C328" i="1"/>
  <c r="H327" i="1"/>
  <c r="D327" i="1"/>
  <c r="C327" i="1"/>
  <c r="G327" i="1" s="1"/>
  <c r="D326" i="1"/>
  <c r="C326" i="1"/>
  <c r="D325" i="1"/>
  <c r="C325" i="1"/>
  <c r="G325" i="1" s="1"/>
  <c r="D324" i="1"/>
  <c r="H324" i="1" s="1"/>
  <c r="C324" i="1"/>
  <c r="H323" i="1"/>
  <c r="D323" i="1"/>
  <c r="C323" i="1"/>
  <c r="G323" i="1" s="1"/>
  <c r="D322" i="1"/>
  <c r="C322" i="1"/>
  <c r="D321" i="1"/>
  <c r="C321" i="1"/>
  <c r="G321" i="1" s="1"/>
  <c r="D320" i="1"/>
  <c r="H320" i="1" s="1"/>
  <c r="C320" i="1"/>
  <c r="H319" i="1"/>
  <c r="D319" i="1"/>
  <c r="C319" i="1"/>
  <c r="G319" i="1" s="1"/>
  <c r="D318" i="1"/>
  <c r="C318" i="1"/>
  <c r="D317" i="1"/>
  <c r="C317" i="1"/>
  <c r="G317" i="1" s="1"/>
  <c r="D316" i="1"/>
  <c r="H315" i="1"/>
  <c r="D315" i="1"/>
  <c r="C315" i="1"/>
  <c r="G315" i="1" s="1"/>
  <c r="D314" i="1"/>
  <c r="C314" i="1"/>
  <c r="D313" i="1"/>
  <c r="C313" i="1"/>
  <c r="G313" i="1" s="1"/>
  <c r="D312" i="1"/>
  <c r="H312" i="1" s="1"/>
  <c r="C312" i="1"/>
  <c r="H311" i="1"/>
  <c r="D311" i="1"/>
  <c r="C311" i="1"/>
  <c r="G311" i="1" s="1"/>
  <c r="D310" i="1"/>
  <c r="C310" i="1"/>
  <c r="D309" i="1"/>
  <c r="C309" i="1"/>
  <c r="G309" i="1" s="1"/>
  <c r="D308" i="1"/>
  <c r="H308" i="1" s="1"/>
  <c r="C308" i="1"/>
  <c r="H307" i="1"/>
  <c r="D307" i="1"/>
  <c r="C307" i="1"/>
  <c r="G307" i="1" s="1"/>
  <c r="D306" i="1"/>
  <c r="C306" i="1"/>
  <c r="D305" i="1"/>
  <c r="C305" i="1"/>
  <c r="G305" i="1" s="1"/>
  <c r="D304" i="1"/>
  <c r="H304" i="1" s="1"/>
  <c r="C304" i="1"/>
  <c r="D302" i="1"/>
  <c r="C302" i="1"/>
  <c r="D301" i="1"/>
  <c r="C301" i="1"/>
  <c r="D300" i="1"/>
  <c r="H300" i="1" s="1"/>
  <c r="C300" i="1"/>
  <c r="D299" i="1"/>
  <c r="H299" i="1" s="1"/>
  <c r="C299" i="1"/>
  <c r="D298" i="1"/>
  <c r="C298" i="1"/>
  <c r="D294" i="1"/>
  <c r="C294" i="1"/>
  <c r="D293" i="1"/>
  <c r="C293" i="1"/>
  <c r="G293" i="1" s="1"/>
  <c r="D292" i="1"/>
  <c r="H292" i="1" s="1"/>
  <c r="C292" i="1"/>
  <c r="H291" i="1"/>
  <c r="D291" i="1"/>
  <c r="C291" i="1"/>
  <c r="G291" i="1" s="1"/>
  <c r="D290" i="1"/>
  <c r="C290" i="1"/>
  <c r="D289" i="1"/>
  <c r="C289" i="1"/>
  <c r="G289" i="1" s="1"/>
  <c r="D288" i="1"/>
  <c r="H288" i="1" s="1"/>
  <c r="C288" i="1"/>
  <c r="H287" i="1"/>
  <c r="D287" i="1"/>
  <c r="C287" i="1"/>
  <c r="G287" i="1" s="1"/>
  <c r="D286" i="1"/>
  <c r="C286" i="1"/>
  <c r="D285" i="1"/>
  <c r="C285" i="1"/>
  <c r="G285" i="1" s="1"/>
  <c r="D284" i="1"/>
  <c r="H284" i="1" s="1"/>
  <c r="C284" i="1"/>
  <c r="H283" i="1"/>
  <c r="D283" i="1"/>
  <c r="C283" i="1"/>
  <c r="G283" i="1" s="1"/>
  <c r="D282" i="1"/>
  <c r="C282" i="1"/>
  <c r="D281" i="1"/>
  <c r="C281" i="1"/>
  <c r="G281" i="1" s="1"/>
  <c r="D280" i="1"/>
  <c r="H280" i="1" s="1"/>
  <c r="C280" i="1"/>
  <c r="H279" i="1"/>
  <c r="D279" i="1"/>
  <c r="C279" i="1"/>
  <c r="G279" i="1" s="1"/>
  <c r="D278" i="1"/>
  <c r="C278" i="1"/>
  <c r="D277" i="1"/>
  <c r="C277" i="1"/>
  <c r="G277" i="1" s="1"/>
  <c r="D276" i="1"/>
  <c r="H276" i="1" s="1"/>
  <c r="C276" i="1"/>
  <c r="H275" i="1"/>
  <c r="D275" i="1"/>
  <c r="C275" i="1"/>
  <c r="G275" i="1" s="1"/>
  <c r="D274" i="1"/>
  <c r="C274" i="1"/>
  <c r="D273" i="1"/>
  <c r="C273" i="1"/>
  <c r="G273" i="1" s="1"/>
  <c r="D272" i="1"/>
  <c r="H272" i="1" s="1"/>
  <c r="C272" i="1"/>
  <c r="H271" i="1"/>
  <c r="D271" i="1"/>
  <c r="C271" i="1"/>
  <c r="G271" i="1" s="1"/>
  <c r="C270" i="1"/>
  <c r="C269" i="1"/>
  <c r="D268" i="1"/>
  <c r="H268" i="1" s="1"/>
  <c r="C268" i="1"/>
  <c r="D267" i="1"/>
  <c r="H267" i="1" s="1"/>
  <c r="C267" i="1"/>
  <c r="D266" i="1"/>
  <c r="C266" i="1"/>
  <c r="D265" i="1"/>
  <c r="C265" i="1"/>
  <c r="D264" i="1"/>
  <c r="H264" i="1" s="1"/>
  <c r="C264" i="1"/>
  <c r="H263" i="1"/>
  <c r="D263" i="1"/>
  <c r="C263" i="1"/>
  <c r="G263" i="1" s="1"/>
  <c r="D262" i="1"/>
  <c r="C262" i="1"/>
  <c r="D261" i="1"/>
  <c r="C261" i="1"/>
  <c r="G261" i="1" s="1"/>
  <c r="D260" i="1"/>
  <c r="H260" i="1" s="1"/>
  <c r="C260" i="1"/>
  <c r="H259" i="1"/>
  <c r="D259" i="1"/>
  <c r="C259" i="1"/>
  <c r="G259" i="1" s="1"/>
  <c r="D257" i="1"/>
  <c r="C257" i="1"/>
  <c r="G257" i="1" s="1"/>
  <c r="D256" i="1"/>
  <c r="H256" i="1" s="1"/>
  <c r="C256" i="1"/>
  <c r="H255" i="1"/>
  <c r="D255" i="1"/>
  <c r="C255" i="1"/>
  <c r="G255" i="1" s="1"/>
  <c r="D254" i="1"/>
  <c r="C254" i="1"/>
  <c r="D253" i="1"/>
  <c r="C253" i="1"/>
  <c r="G253" i="1" s="1"/>
  <c r="D252" i="1"/>
  <c r="H252" i="1" s="1"/>
  <c r="C252" i="1"/>
  <c r="H251" i="1"/>
  <c r="D251" i="1"/>
  <c r="C251" i="1"/>
  <c r="G251" i="1" s="1"/>
  <c r="D250" i="1"/>
  <c r="C250" i="1"/>
  <c r="D249" i="1"/>
  <c r="C249" i="1"/>
  <c r="G249" i="1" s="1"/>
  <c r="D248" i="1"/>
  <c r="H248" i="1" s="1"/>
  <c r="C248" i="1"/>
  <c r="H247" i="1"/>
  <c r="D247" i="1"/>
  <c r="C247" i="1"/>
  <c r="G247" i="1" s="1"/>
  <c r="D246" i="1"/>
  <c r="C246" i="1"/>
  <c r="D245" i="1"/>
  <c r="C245" i="1"/>
  <c r="G245" i="1" s="1"/>
  <c r="D244" i="1"/>
  <c r="H244" i="1" s="1"/>
  <c r="C244" i="1"/>
  <c r="H243" i="1"/>
  <c r="D243" i="1"/>
  <c r="C243" i="1"/>
  <c r="G243" i="1" s="1"/>
  <c r="D242" i="1"/>
  <c r="C242" i="1"/>
  <c r="D241" i="1"/>
  <c r="C241" i="1"/>
  <c r="G241" i="1" s="1"/>
  <c r="D240" i="1"/>
  <c r="H240" i="1" s="1"/>
  <c r="C240" i="1"/>
  <c r="H239" i="1"/>
  <c r="D239" i="1"/>
  <c r="C239" i="1"/>
  <c r="G239" i="1" s="1"/>
  <c r="D238" i="1"/>
  <c r="C238" i="1"/>
  <c r="D237" i="1"/>
  <c r="C237" i="1"/>
  <c r="G237" i="1" s="1"/>
  <c r="D236" i="1"/>
  <c r="H236" i="1" s="1"/>
  <c r="C236" i="1"/>
  <c r="H235" i="1"/>
  <c r="D235" i="1"/>
  <c r="C235" i="1"/>
  <c r="G235" i="1" s="1"/>
  <c r="D234" i="1"/>
  <c r="C234" i="1"/>
  <c r="D233" i="1"/>
  <c r="C233" i="1"/>
  <c r="G233" i="1" s="1"/>
  <c r="D232" i="1"/>
  <c r="H232" i="1" s="1"/>
  <c r="C232" i="1"/>
  <c r="H231" i="1"/>
  <c r="D231" i="1"/>
  <c r="C231" i="1"/>
  <c r="G231" i="1" s="1"/>
  <c r="D230" i="1"/>
  <c r="C230" i="1"/>
  <c r="D229" i="1"/>
  <c r="C229" i="1"/>
  <c r="G229" i="1" s="1"/>
  <c r="D228" i="1"/>
  <c r="H228" i="1" s="1"/>
  <c r="C228" i="1"/>
  <c r="H227" i="1"/>
  <c r="D227" i="1"/>
  <c r="C227" i="1"/>
  <c r="G227" i="1" s="1"/>
  <c r="D226" i="1"/>
  <c r="C226" i="1"/>
  <c r="D225" i="1"/>
  <c r="C225" i="1"/>
  <c r="G225" i="1" s="1"/>
  <c r="D224" i="1"/>
  <c r="H224" i="1" s="1"/>
  <c r="C224" i="1"/>
  <c r="H223" i="1"/>
  <c r="D223" i="1"/>
  <c r="C223" i="1"/>
  <c r="G223" i="1" s="1"/>
  <c r="D222" i="1"/>
  <c r="C222" i="1"/>
  <c r="D221" i="1"/>
  <c r="C221" i="1"/>
  <c r="G221" i="1" s="1"/>
  <c r="D220" i="1"/>
  <c r="H220" i="1" s="1"/>
  <c r="C220" i="1"/>
  <c r="H219" i="1"/>
  <c r="D219" i="1"/>
  <c r="C219" i="1"/>
  <c r="G219" i="1" s="1"/>
  <c r="D218" i="1"/>
  <c r="C218" i="1"/>
  <c r="D217" i="1"/>
  <c r="D216" i="1"/>
  <c r="H216" i="1" s="1"/>
  <c r="C216" i="1"/>
  <c r="D215" i="1"/>
  <c r="H215" i="1" s="1"/>
  <c r="C215" i="1"/>
  <c r="D214" i="1"/>
  <c r="C214" i="1"/>
  <c r="D213" i="1"/>
  <c r="C213" i="1"/>
  <c r="G213" i="1" s="1"/>
  <c r="D212" i="1"/>
  <c r="H212" i="1" s="1"/>
  <c r="C212" i="1"/>
  <c r="H211" i="1"/>
  <c r="D211" i="1"/>
  <c r="C211" i="1"/>
  <c r="G211" i="1" s="1"/>
  <c r="D210" i="1"/>
  <c r="C210" i="1"/>
  <c r="D209" i="1"/>
  <c r="C209" i="1"/>
  <c r="G209" i="1" s="1"/>
  <c r="D208" i="1"/>
  <c r="H208" i="1" s="1"/>
  <c r="C208" i="1"/>
  <c r="H207" i="1"/>
  <c r="D207" i="1"/>
  <c r="C207" i="1"/>
  <c r="G207" i="1" s="1"/>
  <c r="D206" i="1"/>
  <c r="C206" i="1"/>
  <c r="D205" i="1"/>
  <c r="C205" i="1"/>
  <c r="G205" i="1" s="1"/>
  <c r="D204" i="1"/>
  <c r="H204" i="1" s="1"/>
  <c r="C204" i="1"/>
  <c r="H203" i="1"/>
  <c r="D203" i="1"/>
  <c r="C203" i="1"/>
  <c r="G203" i="1" s="1"/>
  <c r="D202" i="1"/>
  <c r="C202" i="1"/>
  <c r="D201" i="1"/>
  <c r="C201" i="1"/>
  <c r="G201" i="1" s="1"/>
  <c r="D200" i="1"/>
  <c r="H200" i="1" s="1"/>
  <c r="C200" i="1"/>
  <c r="H199" i="1"/>
  <c r="D199" i="1"/>
  <c r="C199" i="1"/>
  <c r="G199" i="1" s="1"/>
  <c r="D197" i="1"/>
  <c r="C197" i="1"/>
  <c r="D196" i="1"/>
  <c r="H196" i="1" s="1"/>
  <c r="C196" i="1"/>
  <c r="D195" i="1"/>
  <c r="H195" i="1" s="1"/>
  <c r="C195" i="1"/>
  <c r="D194" i="1"/>
  <c r="G194" i="1" s="1"/>
  <c r="C194" i="1"/>
  <c r="D193" i="1"/>
  <c r="G193" i="1" s="1"/>
  <c r="C193" i="1"/>
  <c r="D192" i="1"/>
  <c r="G192" i="1" s="1"/>
  <c r="C192" i="1"/>
  <c r="G191" i="1"/>
  <c r="D191" i="1"/>
  <c r="C191" i="1"/>
  <c r="H191" i="1" s="1"/>
  <c r="D190" i="1"/>
  <c r="G190"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C174" i="1"/>
  <c r="G173" i="1"/>
  <c r="D173" i="1"/>
  <c r="C173" i="1"/>
  <c r="H173" i="1" s="1"/>
  <c r="G172" i="1"/>
  <c r="D172" i="1"/>
  <c r="C172" i="1"/>
  <c r="H172" i="1" s="1"/>
  <c r="D171" i="1"/>
  <c r="G171" i="1" s="1"/>
  <c r="C171" i="1"/>
  <c r="G170" i="1"/>
  <c r="D170" i="1"/>
  <c r="C170" i="1"/>
  <c r="H170" i="1" s="1"/>
  <c r="D169" i="1"/>
  <c r="G169" i="1" s="1"/>
  <c r="C169" i="1"/>
  <c r="D168" i="1"/>
  <c r="G168" i="1" s="1"/>
  <c r="C168" i="1"/>
  <c r="D167" i="1"/>
  <c r="G167" i="1" s="1"/>
  <c r="C167" i="1"/>
  <c r="C166" i="1"/>
  <c r="D165" i="1"/>
  <c r="G165" i="1" s="1"/>
  <c r="C165" i="1"/>
  <c r="D164" i="1"/>
  <c r="G164" i="1" s="1"/>
  <c r="C164" i="1"/>
  <c r="D163" i="1"/>
  <c r="G163" i="1" s="1"/>
  <c r="C163" i="1"/>
  <c r="D162" i="1"/>
  <c r="G162" i="1" s="1"/>
  <c r="C162" i="1"/>
  <c r="D161" i="1"/>
  <c r="G161" i="1" s="1"/>
  <c r="C161" i="1"/>
  <c r="C160" i="1"/>
  <c r="G159" i="1"/>
  <c r="D159" i="1"/>
  <c r="C159" i="1"/>
  <c r="H159" i="1" s="1"/>
  <c r="D158" i="1"/>
  <c r="G158" i="1" s="1"/>
  <c r="C158" i="1"/>
  <c r="G157" i="1"/>
  <c r="D157" i="1"/>
  <c r="C157" i="1"/>
  <c r="H157" i="1" s="1"/>
  <c r="D156" i="1"/>
  <c r="G156" i="1" s="1"/>
  <c r="C156" i="1"/>
  <c r="D155" i="1"/>
  <c r="G155" i="1" s="1"/>
  <c r="C155" i="1"/>
  <c r="H155" i="1" s="1"/>
  <c r="D154" i="1"/>
  <c r="G154" i="1" s="1"/>
  <c r="C154" i="1"/>
  <c r="D153" i="1"/>
  <c r="G153" i="1" s="1"/>
  <c r="C153" i="1"/>
  <c r="D152" i="1"/>
  <c r="G152" i="1" s="1"/>
  <c r="C152" i="1"/>
  <c r="D151" i="1"/>
  <c r="G151" i="1" s="1"/>
  <c r="C151" i="1"/>
  <c r="D150" i="1"/>
  <c r="G150" i="1" s="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G133" i="1" s="1"/>
  <c r="C133" i="1"/>
  <c r="D132" i="1"/>
  <c r="G132" i="1" s="1"/>
  <c r="C132" i="1"/>
  <c r="D131" i="1"/>
  <c r="G131" i="1" s="1"/>
  <c r="C131" i="1"/>
  <c r="G129" i="1"/>
  <c r="D129" i="1"/>
  <c r="C129" i="1"/>
  <c r="H129" i="1" s="1"/>
  <c r="G128" i="1"/>
  <c r="D128" i="1"/>
  <c r="C128" i="1"/>
  <c r="H128" i="1" s="1"/>
  <c r="G127" i="1"/>
  <c r="D127" i="1"/>
  <c r="C127" i="1"/>
  <c r="H127" i="1" s="1"/>
  <c r="G126" i="1"/>
  <c r="D126" i="1"/>
  <c r="C126" i="1"/>
  <c r="H126" i="1" s="1"/>
  <c r="G125" i="1"/>
  <c r="D125" i="1"/>
  <c r="C125" i="1"/>
  <c r="H125" i="1" s="1"/>
  <c r="D124" i="1"/>
  <c r="G124" i="1" s="1"/>
  <c r="C124" i="1"/>
  <c r="G123" i="1"/>
  <c r="D123" i="1"/>
  <c r="C123" i="1"/>
  <c r="H123" i="1" s="1"/>
  <c r="C122" i="1"/>
  <c r="C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C108" i="1"/>
  <c r="G107" i="1"/>
  <c r="D107" i="1"/>
  <c r="C107" i="1"/>
  <c r="H107" i="1" s="1"/>
  <c r="G106" i="1"/>
  <c r="D106" i="1"/>
  <c r="C106" i="1"/>
  <c r="H106" i="1" s="1"/>
  <c r="G105" i="1"/>
  <c r="D105" i="1"/>
  <c r="C105" i="1"/>
  <c r="H105" i="1" s="1"/>
  <c r="G104" i="1"/>
  <c r="D104" i="1"/>
  <c r="C104" i="1"/>
  <c r="H104" i="1" s="1"/>
  <c r="G103" i="1"/>
  <c r="D103" i="1"/>
  <c r="C103" i="1"/>
  <c r="H103" i="1" s="1"/>
  <c r="C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D66" i="1"/>
  <c r="G66" i="1" s="1"/>
  <c r="C66" i="1"/>
  <c r="D65" i="1"/>
  <c r="G65" i="1" s="1"/>
  <c r="C65" i="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C45" i="1"/>
  <c r="G44" i="1"/>
  <c r="D44" i="1"/>
  <c r="C44" i="1"/>
  <c r="H44" i="1" s="1"/>
  <c r="G43" i="1"/>
  <c r="D43" i="1"/>
  <c r="C43" i="1"/>
  <c r="H43" i="1" s="1"/>
  <c r="G42" i="1"/>
  <c r="D42" i="1"/>
  <c r="C42" i="1"/>
  <c r="H42" i="1" s="1"/>
  <c r="G41" i="1"/>
  <c r="D41" i="1"/>
  <c r="C41" i="1"/>
  <c r="H41" i="1" s="1"/>
  <c r="G40" i="1"/>
  <c r="D40" i="1"/>
  <c r="C40" i="1"/>
  <c r="H40" i="1" s="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H1387" i="1" l="1"/>
  <c r="G1385" i="1"/>
  <c r="G1389" i="1"/>
  <c r="G1388" i="1"/>
  <c r="G1384" i="1"/>
  <c r="C1301" i="1"/>
  <c r="H1301" i="1" s="1"/>
  <c r="H1260" i="1"/>
  <c r="E296" i="9"/>
  <c r="B296" i="9" s="1"/>
  <c r="E25" i="9"/>
  <c r="E647" i="4"/>
  <c r="D641" i="1" s="1"/>
  <c r="D270" i="1"/>
  <c r="F269" i="4"/>
  <c r="H190" i="1"/>
  <c r="D166" i="1"/>
  <c r="G166" i="1" s="1"/>
  <c r="H163" i="1"/>
  <c r="H161" i="1"/>
  <c r="H156" i="1"/>
  <c r="H66" i="1"/>
  <c r="H1311" i="1"/>
  <c r="H1305" i="1"/>
  <c r="F297" i="5"/>
  <c r="H1203" i="1"/>
  <c r="E147" i="5"/>
  <c r="D1152" i="1" s="1"/>
  <c r="G848" i="1"/>
  <c r="G678" i="1"/>
  <c r="G677" i="1"/>
  <c r="G676" i="1"/>
  <c r="H415" i="1"/>
  <c r="G299" i="1"/>
  <c r="G421" i="1"/>
  <c r="E648" i="4"/>
  <c r="D642" i="1" s="1"/>
  <c r="H642" i="1" s="1"/>
  <c r="G265" i="1"/>
  <c r="E262" i="4"/>
  <c r="D258" i="1" s="1"/>
  <c r="E56" i="9"/>
  <c r="B56" i="9" s="1"/>
  <c r="F135" i="4"/>
  <c r="H131" i="1"/>
  <c r="D122" i="1"/>
  <c r="G122" i="1" s="1"/>
  <c r="E106" i="4"/>
  <c r="D102" i="1" s="1"/>
  <c r="G102" i="1" s="1"/>
  <c r="D108" i="1"/>
  <c r="G108" i="1" s="1"/>
  <c r="D64" i="1"/>
  <c r="G64" i="1" s="1"/>
  <c r="E49" i="4"/>
  <c r="D45" i="1" s="1"/>
  <c r="G45" i="1" s="1"/>
  <c r="G1390" i="1"/>
  <c r="G1311" i="1"/>
  <c r="G1307" i="1"/>
  <c r="G1301" i="1"/>
  <c r="G1292" i="1"/>
  <c r="G1291" i="1"/>
  <c r="H1281" i="1"/>
  <c r="H1266" i="1"/>
  <c r="E255" i="5"/>
  <c r="D1259" i="1" s="1"/>
  <c r="H1264" i="1"/>
  <c r="F256" i="5"/>
  <c r="G1260" i="1"/>
  <c r="G1258" i="1"/>
  <c r="G1256" i="1"/>
  <c r="G1200" i="1"/>
  <c r="G1188" i="1"/>
  <c r="G1183" i="1"/>
  <c r="G1166" i="1"/>
  <c r="H1165" i="1"/>
  <c r="G1033" i="1"/>
  <c r="G1029" i="1"/>
  <c r="E335" i="9"/>
  <c r="B335" i="9" s="1"/>
  <c r="H1342" i="1"/>
  <c r="H1341" i="1"/>
  <c r="H1340" i="1"/>
  <c r="G1339" i="1"/>
  <c r="E313" i="9"/>
  <c r="H1338" i="1"/>
  <c r="H1306" i="1"/>
  <c r="G1305" i="1"/>
  <c r="F296" i="5"/>
  <c r="C1300" i="1"/>
  <c r="G1302" i="1"/>
  <c r="G1278" i="1"/>
  <c r="F274" i="5"/>
  <c r="H1287" i="1"/>
  <c r="H1278" i="1"/>
  <c r="E303" i="9"/>
  <c r="B303" i="9" s="1"/>
  <c r="G1261" i="1"/>
  <c r="F252" i="5"/>
  <c r="G1257" i="1"/>
  <c r="E340" i="9"/>
  <c r="B340" i="9" s="1"/>
  <c r="H1201" i="1"/>
  <c r="E319" i="9"/>
  <c r="B319" i="9" s="1"/>
  <c r="D1185" i="1"/>
  <c r="G1185" i="1" s="1"/>
  <c r="H1185" i="1"/>
  <c r="G1184" i="1"/>
  <c r="G1182" i="1"/>
  <c r="G1176" i="1"/>
  <c r="G1179" i="1"/>
  <c r="H1167" i="1"/>
  <c r="G1165" i="1"/>
  <c r="G1152" i="1"/>
  <c r="H1155" i="1"/>
  <c r="F147" i="5"/>
  <c r="G1092" i="1"/>
  <c r="G1087" i="1"/>
  <c r="F82" i="5"/>
  <c r="G1090" i="1"/>
  <c r="G1076" i="1"/>
  <c r="G1078" i="1"/>
  <c r="G1060" i="1"/>
  <c r="G1059" i="1"/>
  <c r="G1058" i="1"/>
  <c r="F52" i="5"/>
  <c r="G1057" i="1"/>
  <c r="G1053" i="1"/>
  <c r="G1050" i="1"/>
  <c r="F41" i="5"/>
  <c r="G1047" i="1"/>
  <c r="G1046" i="1"/>
  <c r="G1045" i="1"/>
  <c r="G1043" i="1"/>
  <c r="F35" i="5"/>
  <c r="G1040" i="1"/>
  <c r="G1041" i="1"/>
  <c r="F29" i="5"/>
  <c r="G1034" i="1"/>
  <c r="G1035" i="1"/>
  <c r="G1031" i="1"/>
  <c r="G1030" i="1"/>
  <c r="G1027" i="1"/>
  <c r="E12" i="5"/>
  <c r="D1017" i="1" s="1"/>
  <c r="G1026" i="1"/>
  <c r="F19" i="5"/>
  <c r="G1024" i="1"/>
  <c r="G1025" i="1"/>
  <c r="G1023" i="1"/>
  <c r="G1022" i="1"/>
  <c r="G1021" i="1"/>
  <c r="G1020" i="1"/>
  <c r="D1018" i="1"/>
  <c r="G1018" i="1" s="1"/>
  <c r="F13" i="5"/>
  <c r="G1019" i="1"/>
  <c r="H1016" i="1"/>
  <c r="F8" i="5"/>
  <c r="H1013" i="1"/>
  <c r="H1014" i="1"/>
  <c r="G1681" i="1"/>
  <c r="H1680" i="1"/>
  <c r="G1669" i="1"/>
  <c r="H1664" i="1"/>
  <c r="H1656" i="1"/>
  <c r="G1637" i="1"/>
  <c r="G1633" i="1"/>
  <c r="H1632" i="1"/>
  <c r="H1629" i="1"/>
  <c r="D51" i="8"/>
  <c r="G1611" i="1"/>
  <c r="H1610" i="1"/>
  <c r="G1607" i="1"/>
  <c r="H1606" i="1"/>
  <c r="G1602" i="1"/>
  <c r="H1602" i="1"/>
  <c r="G1605" i="1"/>
  <c r="G1601" i="1"/>
  <c r="H1594" i="1"/>
  <c r="G1587" i="1"/>
  <c r="G1583" i="1"/>
  <c r="H1585" i="1"/>
  <c r="E324" i="9"/>
  <c r="B324" i="9" s="1"/>
  <c r="G731" i="1"/>
  <c r="G727" i="1"/>
  <c r="G717" i="1"/>
  <c r="G648" i="1"/>
  <c r="G647" i="1"/>
  <c r="G646" i="1"/>
  <c r="G649" i="1"/>
  <c r="H388" i="1"/>
  <c r="H389" i="1"/>
  <c r="E373" i="4"/>
  <c r="D368" i="1" s="1"/>
  <c r="H381" i="1"/>
  <c r="H380" i="1"/>
  <c r="H377" i="1"/>
  <c r="H374" i="1"/>
  <c r="H375" i="1"/>
  <c r="F379" i="4"/>
  <c r="G301" i="1"/>
  <c r="H423" i="1"/>
  <c r="G422" i="1"/>
  <c r="F426" i="4"/>
  <c r="F273" i="4"/>
  <c r="F274" i="4"/>
  <c r="G269" i="1"/>
  <c r="G267" i="1"/>
  <c r="F246" i="9"/>
  <c r="B246" i="9" s="1"/>
  <c r="G215" i="1"/>
  <c r="E202" i="4"/>
  <c r="D198" i="1" s="1"/>
  <c r="G197" i="1"/>
  <c r="G195" i="1"/>
  <c r="E57" i="9"/>
  <c r="B57" i="9" s="1"/>
  <c r="H194" i="1"/>
  <c r="F243" i="9"/>
  <c r="B243" i="9" s="1"/>
  <c r="H193" i="1"/>
  <c r="H192" i="1"/>
  <c r="F194" i="4"/>
  <c r="E53" i="9"/>
  <c r="B53" i="9" s="1"/>
  <c r="H183" i="1"/>
  <c r="H182" i="1"/>
  <c r="E52" i="9"/>
  <c r="B52" i="9" s="1"/>
  <c r="F239" i="9"/>
  <c r="B239" i="9" s="1"/>
  <c r="H181" i="1"/>
  <c r="H180" i="1"/>
  <c r="H179" i="1"/>
  <c r="H178" i="1"/>
  <c r="F178" i="4"/>
  <c r="H177" i="1"/>
  <c r="H176" i="1"/>
  <c r="H175" i="1"/>
  <c r="H174" i="1"/>
  <c r="H171" i="1"/>
  <c r="H169" i="1"/>
  <c r="H168" i="1"/>
  <c r="H167" i="1"/>
  <c r="H165" i="1"/>
  <c r="H164" i="1"/>
  <c r="E49" i="9"/>
  <c r="B49" i="9" s="1"/>
  <c r="H162" i="1"/>
  <c r="H158" i="1"/>
  <c r="B237" i="9"/>
  <c r="E48" i="9"/>
  <c r="B48" i="9" s="1"/>
  <c r="H154" i="1"/>
  <c r="H153" i="1"/>
  <c r="E153" i="4"/>
  <c r="H24" i="9" s="1"/>
  <c r="H152" i="1"/>
  <c r="H151" i="1"/>
  <c r="H150" i="1"/>
  <c r="H133" i="1"/>
  <c r="H132" i="1"/>
  <c r="F125" i="4"/>
  <c r="D121" i="1"/>
  <c r="G121" i="1" s="1"/>
  <c r="H122" i="1"/>
  <c r="F126" i="4"/>
  <c r="H124" i="1"/>
  <c r="H108" i="1"/>
  <c r="H113" i="1"/>
  <c r="F106" i="4"/>
  <c r="H45" i="1"/>
  <c r="H65" i="1"/>
  <c r="H64" i="1"/>
  <c r="F49" i="4"/>
  <c r="H34" i="3"/>
  <c r="C1555" i="1"/>
  <c r="D5" i="7"/>
  <c r="C1538" i="1" s="1"/>
  <c r="E326" i="9"/>
  <c r="B326" i="9" s="1"/>
  <c r="G1513" i="1"/>
  <c r="H1510" i="1"/>
  <c r="E31" i="9"/>
  <c r="B31" i="9" s="1"/>
  <c r="E322" i="9"/>
  <c r="B322" i="9" s="1"/>
  <c r="E327" i="9"/>
  <c r="B327" i="9" s="1"/>
  <c r="E37" i="9"/>
  <c r="B37" i="9" s="1"/>
  <c r="F236" i="9"/>
  <c r="B236" i="9" s="1"/>
  <c r="E329" i="9"/>
  <c r="G1510" i="1"/>
  <c r="H1522" i="1"/>
  <c r="G1511" i="1"/>
  <c r="H1513" i="1"/>
  <c r="F115" i="6"/>
  <c r="E311" i="9"/>
  <c r="B311" i="9" s="1"/>
  <c r="E36" i="9"/>
  <c r="B36" i="9" s="1"/>
  <c r="E307" i="9"/>
  <c r="B307" i="9" s="1"/>
  <c r="E320" i="9"/>
  <c r="B320" i="9" s="1"/>
  <c r="E312" i="9"/>
  <c r="B312" i="9" s="1"/>
  <c r="H197" i="1"/>
  <c r="H201" i="1"/>
  <c r="H205" i="1"/>
  <c r="H209" i="1"/>
  <c r="H213" i="1"/>
  <c r="H221" i="1"/>
  <c r="H225" i="1"/>
  <c r="H229" i="1"/>
  <c r="H233" i="1"/>
  <c r="H237" i="1"/>
  <c r="H241" i="1"/>
  <c r="H245" i="1"/>
  <c r="H249" i="1"/>
  <c r="H253" i="1"/>
  <c r="H257" i="1"/>
  <c r="H261" i="1"/>
  <c r="H265" i="1"/>
  <c r="H269" i="1"/>
  <c r="H273" i="1"/>
  <c r="H277" i="1"/>
  <c r="H281" i="1"/>
  <c r="H285" i="1"/>
  <c r="H289" i="1"/>
  <c r="H293" i="1"/>
  <c r="H301" i="1"/>
  <c r="H305" i="1"/>
  <c r="H309" i="1"/>
  <c r="H313" i="1"/>
  <c r="H317" i="1"/>
  <c r="H321" i="1"/>
  <c r="H325" i="1"/>
  <c r="H329" i="1"/>
  <c r="H333" i="1"/>
  <c r="H337" i="1"/>
  <c r="H341" i="1"/>
  <c r="H345" i="1"/>
  <c r="G202" i="1"/>
  <c r="G206" i="1"/>
  <c r="G210" i="1"/>
  <c r="G214" i="1"/>
  <c r="G218" i="1"/>
  <c r="G222" i="1"/>
  <c r="G226" i="1"/>
  <c r="G230" i="1"/>
  <c r="G234" i="1"/>
  <c r="G238" i="1"/>
  <c r="G242" i="1"/>
  <c r="G246" i="1"/>
  <c r="G250" i="1"/>
  <c r="G254" i="1"/>
  <c r="G262" i="1"/>
  <c r="G266" i="1"/>
  <c r="G270" i="1"/>
  <c r="G274" i="1"/>
  <c r="G278" i="1"/>
  <c r="G282" i="1"/>
  <c r="G286" i="1"/>
  <c r="G290" i="1"/>
  <c r="G294" i="1"/>
  <c r="G298" i="1"/>
  <c r="G302" i="1"/>
  <c r="G306" i="1"/>
  <c r="G310" i="1"/>
  <c r="G314" i="1"/>
  <c r="G318" i="1"/>
  <c r="G322" i="1"/>
  <c r="G326" i="1"/>
  <c r="G330" i="1"/>
  <c r="G334" i="1"/>
  <c r="G338" i="1"/>
  <c r="G342" i="1"/>
  <c r="G346" i="1"/>
  <c r="G351" i="1"/>
  <c r="G196" i="1"/>
  <c r="G200" i="1"/>
  <c r="H202" i="1"/>
  <c r="G204" i="1"/>
  <c r="H206" i="1"/>
  <c r="G208" i="1"/>
  <c r="H210" i="1"/>
  <c r="G212" i="1"/>
  <c r="H214" i="1"/>
  <c r="G216" i="1"/>
  <c r="H218" i="1"/>
  <c r="G220" i="1"/>
  <c r="H222" i="1"/>
  <c r="G224" i="1"/>
  <c r="H226" i="1"/>
  <c r="G228" i="1"/>
  <c r="H230" i="1"/>
  <c r="G232" i="1"/>
  <c r="H234" i="1"/>
  <c r="G236" i="1"/>
  <c r="H238" i="1"/>
  <c r="G240" i="1"/>
  <c r="H242" i="1"/>
  <c r="G244" i="1"/>
  <c r="H246" i="1"/>
  <c r="G248" i="1"/>
  <c r="H250" i="1"/>
  <c r="G252" i="1"/>
  <c r="H254" i="1"/>
  <c r="G256" i="1"/>
  <c r="G260" i="1"/>
  <c r="H262" i="1"/>
  <c r="G264" i="1"/>
  <c r="H266" i="1"/>
  <c r="G268" i="1"/>
  <c r="H270" i="1"/>
  <c r="G272" i="1"/>
  <c r="H274" i="1"/>
  <c r="G276" i="1"/>
  <c r="H278" i="1"/>
  <c r="G280" i="1"/>
  <c r="H282" i="1"/>
  <c r="G284" i="1"/>
  <c r="H286" i="1"/>
  <c r="G288" i="1"/>
  <c r="H290" i="1"/>
  <c r="G292" i="1"/>
  <c r="H294" i="1"/>
  <c r="H298" i="1"/>
  <c r="G300" i="1"/>
  <c r="H302" i="1"/>
  <c r="G304" i="1"/>
  <c r="H306" i="1"/>
  <c r="G308" i="1"/>
  <c r="H310" i="1"/>
  <c r="G312" i="1"/>
  <c r="H314" i="1"/>
  <c r="H318" i="1"/>
  <c r="G320" i="1"/>
  <c r="H322" i="1"/>
  <c r="G324" i="1"/>
  <c r="H326" i="1"/>
  <c r="G328" i="1"/>
  <c r="H330" i="1"/>
  <c r="G332" i="1"/>
  <c r="H334" i="1"/>
  <c r="G336" i="1"/>
  <c r="H338" i="1"/>
  <c r="G340" i="1"/>
  <c r="H342" i="1"/>
  <c r="G344" i="1"/>
  <c r="H346" i="1"/>
  <c r="G348" i="1"/>
  <c r="G353" i="1"/>
  <c r="G1013" i="1"/>
  <c r="G1014" i="1"/>
  <c r="G1015" i="1"/>
  <c r="G1016"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8" i="1"/>
  <c r="H1052" i="1"/>
  <c r="H1056" i="1"/>
  <c r="H1060" i="1"/>
  <c r="H1064" i="1"/>
  <c r="H1068" i="1"/>
  <c r="H1072" i="1"/>
  <c r="H1078" i="1"/>
  <c r="H1082" i="1"/>
  <c r="H1086" i="1"/>
  <c r="H1090" i="1"/>
  <c r="H1094" i="1"/>
  <c r="H1098" i="1"/>
  <c r="H1102" i="1"/>
  <c r="H1106" i="1"/>
  <c r="H1110" i="1"/>
  <c r="H1114" i="1"/>
  <c r="H1118" i="1"/>
  <c r="H1122" i="1"/>
  <c r="H1126" i="1"/>
  <c r="H1130" i="1"/>
  <c r="H1134" i="1"/>
  <c r="H1138" i="1"/>
  <c r="H1141" i="1"/>
  <c r="H1145" i="1"/>
  <c r="H1149" i="1"/>
  <c r="H1047" i="1"/>
  <c r="H1051" i="1"/>
  <c r="H1055" i="1"/>
  <c r="H1059" i="1"/>
  <c r="H1063" i="1"/>
  <c r="H1067" i="1"/>
  <c r="H1071" i="1"/>
  <c r="H1077" i="1"/>
  <c r="H1081" i="1"/>
  <c r="H1085" i="1"/>
  <c r="H1089" i="1"/>
  <c r="H1093" i="1"/>
  <c r="H1097" i="1"/>
  <c r="H1101" i="1"/>
  <c r="H1105" i="1"/>
  <c r="H1109" i="1"/>
  <c r="H1113" i="1"/>
  <c r="H1117" i="1"/>
  <c r="H1121" i="1"/>
  <c r="H1125" i="1"/>
  <c r="H1129" i="1"/>
  <c r="H1133" i="1"/>
  <c r="H1137" i="1"/>
  <c r="H1144" i="1"/>
  <c r="H1148" i="1"/>
  <c r="H1045" i="1"/>
  <c r="H1049" i="1"/>
  <c r="H1053" i="1"/>
  <c r="H1057" i="1"/>
  <c r="H1061" i="1"/>
  <c r="H1065" i="1"/>
  <c r="H1069" i="1"/>
  <c r="H1073" i="1"/>
  <c r="H1079" i="1"/>
  <c r="H1083" i="1"/>
  <c r="H1087" i="1"/>
  <c r="H1091" i="1"/>
  <c r="H1095" i="1"/>
  <c r="H1099" i="1"/>
  <c r="H1103" i="1"/>
  <c r="H1107" i="1"/>
  <c r="H1111" i="1"/>
  <c r="H1115" i="1"/>
  <c r="H1119" i="1"/>
  <c r="H1123" i="1"/>
  <c r="H1127" i="1"/>
  <c r="H1131" i="1"/>
  <c r="H1135" i="1"/>
  <c r="H1139" i="1"/>
  <c r="H1142" i="1"/>
  <c r="H1146" i="1"/>
  <c r="H1150" i="1"/>
  <c r="H1154" i="1"/>
  <c r="H1158" i="1"/>
  <c r="H1162" i="1"/>
  <c r="H1166" i="1"/>
  <c r="H1170" i="1"/>
  <c r="H1174" i="1"/>
  <c r="H1178" i="1"/>
  <c r="H1184" i="1"/>
  <c r="H1188" i="1"/>
  <c r="H1192" i="1"/>
  <c r="H1196" i="1"/>
  <c r="H1200" i="1"/>
  <c r="H1204" i="1"/>
  <c r="H1208" i="1"/>
  <c r="H1212" i="1"/>
  <c r="H1216" i="1"/>
  <c r="H1220" i="1"/>
  <c r="H1227" i="1"/>
  <c r="H1231" i="1"/>
  <c r="H1235" i="1"/>
  <c r="H1239" i="1"/>
  <c r="H1243" i="1"/>
  <c r="H1247" i="1"/>
  <c r="H1251" i="1"/>
  <c r="H1258" i="1"/>
  <c r="H1261" i="1"/>
  <c r="H1265" i="1"/>
  <c r="H1269" i="1"/>
  <c r="H1273" i="1"/>
  <c r="H1277" i="1"/>
  <c r="H1152" i="1"/>
  <c r="H1156" i="1"/>
  <c r="H1160" i="1"/>
  <c r="H1164" i="1"/>
  <c r="H1168" i="1"/>
  <c r="H1172" i="1"/>
  <c r="H1176" i="1"/>
  <c r="H1182" i="1"/>
  <c r="H1186" i="1"/>
  <c r="H1190" i="1"/>
  <c r="H1194" i="1"/>
  <c r="H1198" i="1"/>
  <c r="H1202" i="1"/>
  <c r="H1206" i="1"/>
  <c r="H1210" i="1"/>
  <c r="H1214" i="1"/>
  <c r="H1218" i="1"/>
  <c r="H1222" i="1"/>
  <c r="H1225" i="1"/>
  <c r="H1229" i="1"/>
  <c r="H1233" i="1"/>
  <c r="H1237" i="1"/>
  <c r="H1241" i="1"/>
  <c r="H1245" i="1"/>
  <c r="H1249" i="1"/>
  <c r="H1253" i="1"/>
  <c r="H1256" i="1"/>
  <c r="H1263" i="1"/>
  <c r="H1267" i="1"/>
  <c r="H1271" i="1"/>
  <c r="H1275" i="1"/>
  <c r="G1153" i="1"/>
  <c r="G1157" i="1"/>
  <c r="G1161"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G1465" i="1"/>
  <c r="G1469" i="1"/>
  <c r="G1473" i="1"/>
  <c r="G1477" i="1"/>
  <c r="G1481" i="1"/>
  <c r="G1485" i="1"/>
  <c r="G1489" i="1"/>
  <c r="G1493" i="1"/>
  <c r="G1497" i="1"/>
  <c r="G1501" i="1"/>
  <c r="G1505" i="1"/>
  <c r="H1542" i="1"/>
  <c r="G1542" i="1"/>
  <c r="I1542" i="1" s="1"/>
  <c r="H1546" i="1"/>
  <c r="G1546" i="1"/>
  <c r="I1546" i="1" s="1"/>
  <c r="H1549" i="1"/>
  <c r="G1549" i="1"/>
  <c r="I1549" i="1" s="1"/>
  <c r="J1549" i="1"/>
  <c r="H1553" i="1"/>
  <c r="G1553" i="1"/>
  <c r="J1553" i="1"/>
  <c r="H1556" i="1"/>
  <c r="G1556" i="1"/>
  <c r="H1559" i="1"/>
  <c r="G1559" i="1"/>
  <c r="I1559" i="1" s="1"/>
  <c r="J1559" i="1"/>
  <c r="H1563" i="1"/>
  <c r="G1563" i="1"/>
  <c r="H1401" i="1"/>
  <c r="G1463" i="1"/>
  <c r="H1465" i="1"/>
  <c r="G1467" i="1"/>
  <c r="H1469" i="1"/>
  <c r="G1471" i="1"/>
  <c r="H1473" i="1"/>
  <c r="G1475" i="1"/>
  <c r="H1477" i="1"/>
  <c r="G1479" i="1"/>
  <c r="H1481" i="1"/>
  <c r="G1483" i="1"/>
  <c r="H1485" i="1"/>
  <c r="G1487" i="1"/>
  <c r="H1489" i="1"/>
  <c r="G1491" i="1"/>
  <c r="H1493" i="1"/>
  <c r="G1495" i="1"/>
  <c r="H1497" i="1"/>
  <c r="G1499" i="1"/>
  <c r="H1501" i="1"/>
  <c r="G1503" i="1"/>
  <c r="H1505" i="1"/>
  <c r="I1543" i="1"/>
  <c r="H1544" i="1"/>
  <c r="G1544" i="1"/>
  <c r="I1544" i="1" s="1"/>
  <c r="H1551" i="1"/>
  <c r="G1551" i="1"/>
  <c r="I1551" i="1" s="1"/>
  <c r="J1551" i="1"/>
  <c r="H1555" i="1"/>
  <c r="G1555" i="1"/>
  <c r="H1557" i="1"/>
  <c r="G1557" i="1"/>
  <c r="J1557" i="1"/>
  <c r="H1561" i="1"/>
  <c r="G1561" i="1"/>
  <c r="I1561" i="1" s="1"/>
  <c r="J1561" i="1"/>
  <c r="H1564" i="1"/>
  <c r="G1564" i="1"/>
  <c r="J1564" i="1"/>
  <c r="F114" i="6"/>
  <c r="H30" i="3"/>
  <c r="J1547" i="1"/>
  <c r="H1548" i="1"/>
  <c r="I1548" i="1" s="1"/>
  <c r="H1550" i="1"/>
  <c r="I1550" i="1" s="1"/>
  <c r="H1552" i="1"/>
  <c r="I1552" i="1" s="1"/>
  <c r="H1554" i="1"/>
  <c r="I1554" i="1" s="1"/>
  <c r="H1558" i="1"/>
  <c r="I1558" i="1" s="1"/>
  <c r="H1560" i="1"/>
  <c r="I1560" i="1" s="1"/>
  <c r="H1562" i="1"/>
  <c r="I1562" i="1" s="1"/>
  <c r="H1565" i="1"/>
  <c r="I1565" i="1" s="1"/>
  <c r="J1566" i="1"/>
  <c r="H1567" i="1"/>
  <c r="I1567" i="1" s="1"/>
  <c r="J1568" i="1"/>
  <c r="H1569" i="1"/>
  <c r="I1569" i="1" s="1"/>
  <c r="J1570" i="1"/>
  <c r="H1573" i="1"/>
  <c r="I1573" i="1" s="1"/>
  <c r="J1574" i="1"/>
  <c r="H1575" i="1"/>
  <c r="I1575" i="1" s="1"/>
  <c r="J1576" i="1"/>
  <c r="H1578" i="1"/>
  <c r="I1578" i="1" s="1"/>
  <c r="J1579" i="1"/>
  <c r="H1580" i="1"/>
  <c r="I1580" i="1" s="1"/>
  <c r="J1581" i="1"/>
  <c r="G1584" i="1"/>
  <c r="G1588" i="1"/>
  <c r="G1592" i="1"/>
  <c r="G1596" i="1"/>
  <c r="G1600" i="1"/>
  <c r="G1604" i="1"/>
  <c r="G1608" i="1"/>
  <c r="G1612" i="1"/>
  <c r="G1616" i="1"/>
  <c r="G1620" i="1"/>
  <c r="G1624" i="1"/>
  <c r="G1631" i="1"/>
  <c r="H1634" i="1"/>
  <c r="G1636" i="1"/>
  <c r="G1639" i="1"/>
  <c r="H1642" i="1"/>
  <c r="G1644" i="1"/>
  <c r="G1647" i="1"/>
  <c r="H1650" i="1"/>
  <c r="G1652" i="1"/>
  <c r="G1655" i="1"/>
  <c r="H1658" i="1"/>
  <c r="G1660" i="1"/>
  <c r="G1663" i="1"/>
  <c r="H1666" i="1"/>
  <c r="G1668" i="1"/>
  <c r="G1671" i="1"/>
  <c r="H1674" i="1"/>
  <c r="G1676" i="1"/>
  <c r="G1679" i="1"/>
  <c r="H1682" i="1"/>
  <c r="G1684" i="1"/>
  <c r="E6" i="4"/>
  <c r="E141" i="6"/>
  <c r="I27" i="3"/>
  <c r="D44" i="8"/>
  <c r="J1541" i="1"/>
  <c r="J1543" i="1"/>
  <c r="J1545" i="1"/>
  <c r="G1566" i="1"/>
  <c r="I1566" i="1" s="1"/>
  <c r="G1568" i="1"/>
  <c r="I1568" i="1" s="1"/>
  <c r="G1570" i="1"/>
  <c r="I1570" i="1" s="1"/>
  <c r="G1574" i="1"/>
  <c r="I1574" i="1" s="1"/>
  <c r="G1576" i="1"/>
  <c r="I1576" i="1" s="1"/>
  <c r="G1579" i="1"/>
  <c r="I1579" i="1" s="1"/>
  <c r="G1581" i="1"/>
  <c r="I1581" i="1" s="1"/>
  <c r="F7" i="4"/>
  <c r="F140" i="4"/>
  <c r="G336" i="9"/>
  <c r="F178" i="5"/>
  <c r="E5" i="7"/>
  <c r="G1582" i="1"/>
  <c r="H1630" i="1"/>
  <c r="G1635" i="1"/>
  <c r="H1638" i="1"/>
  <c r="G1643" i="1"/>
  <c r="H1646" i="1"/>
  <c r="G1651" i="1"/>
  <c r="H1654" i="1"/>
  <c r="G1659" i="1"/>
  <c r="H1662" i="1"/>
  <c r="G1667" i="1"/>
  <c r="H1670" i="1"/>
  <c r="G1675" i="1"/>
  <c r="H1678" i="1"/>
  <c r="G1683" i="1"/>
  <c r="H1686" i="1"/>
  <c r="E308" i="4"/>
  <c r="E430" i="4"/>
  <c r="E7" i="5"/>
  <c r="E69" i="5"/>
  <c r="H336" i="9"/>
  <c r="E177" i="5"/>
  <c r="G346" i="9"/>
  <c r="E346" i="9" s="1"/>
  <c r="H33" i="3"/>
  <c r="D43" i="4"/>
  <c r="D6" i="4" s="1"/>
  <c r="E164" i="4"/>
  <c r="D160" i="1" s="1"/>
  <c r="G160" i="1" s="1"/>
  <c r="D221" i="4"/>
  <c r="D354" i="4"/>
  <c r="D597" i="4"/>
  <c r="D647" i="4"/>
  <c r="D12" i="5"/>
  <c r="D70" i="5"/>
  <c r="G315" i="9"/>
  <c r="G316" i="9"/>
  <c r="F181" i="5"/>
  <c r="D219" i="5"/>
  <c r="D255" i="5"/>
  <c r="D251" i="5" s="1"/>
  <c r="E296" i="5"/>
  <c r="D1300" i="1" s="1"/>
  <c r="B25" i="9"/>
  <c r="B33" i="9"/>
  <c r="B41" i="9"/>
  <c r="D134" i="4"/>
  <c r="D202" i="4"/>
  <c r="D262" i="4"/>
  <c r="D321" i="4"/>
  <c r="D308" i="4" s="1"/>
  <c r="D373" i="4"/>
  <c r="F427" i="4"/>
  <c r="D430" i="4"/>
  <c r="D466" i="4"/>
  <c r="D536" i="4"/>
  <c r="F578" i="4"/>
  <c r="D584" i="4"/>
  <c r="E314" i="9"/>
  <c r="B314" i="9" s="1"/>
  <c r="D135" i="5"/>
  <c r="H316" i="9"/>
  <c r="H315" i="9"/>
  <c r="F150" i="5"/>
  <c r="E337" i="9"/>
  <c r="B337" i="9" s="1"/>
  <c r="E338" i="9"/>
  <c r="B338" i="9" s="1"/>
  <c r="F5" i="6"/>
  <c r="D35" i="6"/>
  <c r="G348" i="9" s="1"/>
  <c r="E348" i="9" s="1"/>
  <c r="D129" i="6"/>
  <c r="D141" i="6"/>
  <c r="H310" i="9"/>
  <c r="G310" i="9"/>
  <c r="E310" i="9" s="1"/>
  <c r="B310" i="9" s="1"/>
  <c r="H309" i="9"/>
  <c r="M228" i="9"/>
  <c r="G309" i="9"/>
  <c r="E309" i="9" s="1"/>
  <c r="B309" i="9" s="1"/>
  <c r="H308" i="9"/>
  <c r="E308" i="9" s="1"/>
  <c r="B308" i="9" s="1"/>
  <c r="G302" i="9"/>
  <c r="E302" i="9" s="1"/>
  <c r="B302" i="9" s="1"/>
  <c r="G301" i="9"/>
  <c r="E301" i="9" s="1"/>
  <c r="B301" i="9" s="1"/>
  <c r="G300" i="9"/>
  <c r="E300" i="9" s="1"/>
  <c r="B300"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G180" i="9"/>
  <c r="E180" i="9" s="1"/>
  <c r="B180" i="9" s="1"/>
  <c r="H179" i="9"/>
  <c r="G224" i="9"/>
  <c r="E224" i="9" s="1"/>
  <c r="B224" i="9" s="1"/>
  <c r="G216" i="9"/>
  <c r="E216" i="9" s="1"/>
  <c r="B216" i="9" s="1"/>
  <c r="G179" i="9"/>
  <c r="E179" i="9" s="1"/>
  <c r="B179" i="9" s="1"/>
  <c r="G177" i="9"/>
  <c r="E177" i="9" s="1"/>
  <c r="B177" i="9" s="1"/>
  <c r="G175" i="9"/>
  <c r="E175" i="9" s="1"/>
  <c r="B175" i="9" s="1"/>
  <c r="G226" i="9"/>
  <c r="E226" i="9" s="1"/>
  <c r="B226" i="9" s="1"/>
  <c r="G218" i="9"/>
  <c r="E218" i="9" s="1"/>
  <c r="B218" i="9" s="1"/>
  <c r="G220" i="9"/>
  <c r="E220" i="9" s="1"/>
  <c r="B220" i="9" s="1"/>
  <c r="G178" i="9"/>
  <c r="E178" i="9" s="1"/>
  <c r="B178" i="9" s="1"/>
  <c r="G176" i="9"/>
  <c r="E176" i="9" s="1"/>
  <c r="B176" i="9" s="1"/>
  <c r="G174" i="9"/>
  <c r="E174" i="9" s="1"/>
  <c r="B174" i="9" s="1"/>
  <c r="G222" i="9"/>
  <c r="E222" i="9" s="1"/>
  <c r="B222" i="9" s="1"/>
  <c r="I10" i="9"/>
  <c r="B29" i="9"/>
  <c r="B45" i="9"/>
  <c r="B99" i="9"/>
  <c r="B103" i="9"/>
  <c r="B107" i="9"/>
  <c r="B111" i="9"/>
  <c r="B115" i="9"/>
  <c r="B119" i="9"/>
  <c r="B123" i="9"/>
  <c r="B127" i="9"/>
  <c r="B135" i="9"/>
  <c r="B143" i="9"/>
  <c r="B151" i="9"/>
  <c r="E98" i="9"/>
  <c r="B98" i="9" s="1"/>
  <c r="E102" i="9"/>
  <c r="B102" i="9" s="1"/>
  <c r="E106" i="9"/>
  <c r="B106" i="9" s="1"/>
  <c r="E110" i="9"/>
  <c r="B110" i="9" s="1"/>
  <c r="E114" i="9"/>
  <c r="B114" i="9" s="1"/>
  <c r="E118" i="9"/>
  <c r="B118" i="9" s="1"/>
  <c r="E122" i="9"/>
  <c r="B122" i="9" s="1"/>
  <c r="E126" i="9"/>
  <c r="B126" i="9" s="1"/>
  <c r="B229" i="9"/>
  <c r="F242" i="9"/>
  <c r="B242" i="9" s="1"/>
  <c r="B313" i="9"/>
  <c r="B321" i="9"/>
  <c r="B329" i="9"/>
  <c r="F238" i="9"/>
  <c r="B238" i="9" s="1"/>
  <c r="F270" i="9"/>
  <c r="B270" i="9" s="1"/>
  <c r="G1300" i="1" l="1"/>
  <c r="G642" i="1"/>
  <c r="F228" i="9"/>
  <c r="B228" i="9" s="1"/>
  <c r="H166" i="1"/>
  <c r="E360" i="4"/>
  <c r="D355" i="1" s="1"/>
  <c r="G24" i="9"/>
  <c r="E24" i="9" s="1"/>
  <c r="B24" i="9" s="1"/>
  <c r="H102" i="1"/>
  <c r="E251" i="5"/>
  <c r="I25" i="3" s="1"/>
  <c r="H1018" i="1"/>
  <c r="D45" i="8"/>
  <c r="G343" i="9" s="1"/>
  <c r="E343" i="9" s="1"/>
  <c r="B343" i="9" s="1"/>
  <c r="C1628" i="1"/>
  <c r="H19" i="9"/>
  <c r="E19" i="9" s="1"/>
  <c r="B19" i="9" s="1"/>
  <c r="F153" i="4"/>
  <c r="D149" i="1"/>
  <c r="H121" i="1"/>
  <c r="F6" i="4"/>
  <c r="H17" i="3"/>
  <c r="D422" i="4"/>
  <c r="C2" i="1"/>
  <c r="E347" i="9"/>
  <c r="B348" i="9"/>
  <c r="F308" i="4"/>
  <c r="C303" i="1"/>
  <c r="F129" i="6"/>
  <c r="C1525" i="1"/>
  <c r="F202" i="4"/>
  <c r="D152" i="4"/>
  <c r="C198" i="1"/>
  <c r="G339" i="9"/>
  <c r="E339" i="9" s="1"/>
  <c r="B339" i="9" s="1"/>
  <c r="F219" i="5"/>
  <c r="C1223" i="1"/>
  <c r="F70" i="5"/>
  <c r="D69" i="5"/>
  <c r="C1075" i="1"/>
  <c r="F354" i="4"/>
  <c r="C349" i="1"/>
  <c r="E152" i="4"/>
  <c r="I24" i="3"/>
  <c r="D1181" i="1"/>
  <c r="E639" i="4"/>
  <c r="D633" i="1" s="1"/>
  <c r="D424" i="1"/>
  <c r="I1564" i="1"/>
  <c r="I1553" i="1"/>
  <c r="H1300" i="1"/>
  <c r="H28" i="3"/>
  <c r="F35" i="6"/>
  <c r="C1431" i="1"/>
  <c r="F135" i="5"/>
  <c r="C1140" i="1"/>
  <c r="F536" i="4"/>
  <c r="D535" i="4"/>
  <c r="C530" i="1"/>
  <c r="F373" i="4"/>
  <c r="D360" i="4"/>
  <c r="D417" i="4" s="1"/>
  <c r="C368" i="1"/>
  <c r="F134" i="4"/>
  <c r="C130" i="1"/>
  <c r="D7" i="5"/>
  <c r="F12" i="5"/>
  <c r="C1017" i="1"/>
  <c r="F43" i="4"/>
  <c r="C39" i="1"/>
  <c r="D303" i="1"/>
  <c r="E336" i="9"/>
  <c r="B336" i="9" s="1"/>
  <c r="I17" i="3"/>
  <c r="E422" i="4"/>
  <c r="D2" i="1"/>
  <c r="F164" i="4"/>
  <c r="F466" i="4"/>
  <c r="C460" i="1"/>
  <c r="F321" i="4"/>
  <c r="C316" i="1"/>
  <c r="F255" i="5"/>
  <c r="C1259" i="1"/>
  <c r="E316" i="9"/>
  <c r="B316" i="9" s="1"/>
  <c r="F647" i="4"/>
  <c r="C641" i="1"/>
  <c r="F221" i="4"/>
  <c r="C217" i="1"/>
  <c r="I23" i="3"/>
  <c r="D1074" i="1"/>
  <c r="I33" i="3"/>
  <c r="D1538" i="1"/>
  <c r="I31" i="3"/>
  <c r="D1537" i="1"/>
  <c r="I1557" i="1"/>
  <c r="H31" i="3"/>
  <c r="F141" i="6"/>
  <c r="C1537" i="1"/>
  <c r="F584" i="4"/>
  <c r="C578" i="1"/>
  <c r="F430" i="4"/>
  <c r="D639" i="4"/>
  <c r="C424" i="1"/>
  <c r="F262" i="4"/>
  <c r="C258" i="1"/>
  <c r="H25" i="3"/>
  <c r="C1255" i="1"/>
  <c r="E315" i="9"/>
  <c r="B315" i="9" s="1"/>
  <c r="F597" i="4"/>
  <c r="C591" i="1"/>
  <c r="B346" i="9"/>
  <c r="E345" i="9"/>
  <c r="I10" i="3" s="1"/>
  <c r="I22" i="3"/>
  <c r="E6" i="5"/>
  <c r="D1012" i="1"/>
  <c r="D177" i="5"/>
  <c r="G344" i="9"/>
  <c r="E344" i="9" s="1"/>
  <c r="B344" i="9" s="1"/>
  <c r="I39" i="3"/>
  <c r="C1621" i="1"/>
  <c r="E640" i="4"/>
  <c r="D634" i="1" s="1"/>
  <c r="H160" i="1"/>
  <c r="F251" i="5" l="1"/>
  <c r="K1481" i="9"/>
  <c r="D1255" i="1"/>
  <c r="G1255" i="1" s="1"/>
  <c r="E176" i="5"/>
  <c r="D1180" i="1" s="1"/>
  <c r="E417" i="4"/>
  <c r="D412" i="1" s="1"/>
  <c r="E418" i="4"/>
  <c r="D413" i="1" s="1"/>
  <c r="H1628" i="1"/>
  <c r="G1628" i="1"/>
  <c r="I40" i="3"/>
  <c r="C1622" i="1"/>
  <c r="H11" i="3" s="1"/>
  <c r="G149" i="1"/>
  <c r="H149" i="1"/>
  <c r="F417" i="4"/>
  <c r="C412" i="1"/>
  <c r="H1255" i="1"/>
  <c r="G578" i="1"/>
  <c r="H578" i="1"/>
  <c r="H1538" i="1"/>
  <c r="G1538" i="1"/>
  <c r="G217" i="1"/>
  <c r="H217" i="1"/>
  <c r="G368" i="1"/>
  <c r="H368" i="1"/>
  <c r="D640" i="4"/>
  <c r="F535" i="4"/>
  <c r="C529" i="1"/>
  <c r="H1431" i="1"/>
  <c r="G1431" i="1"/>
  <c r="H9" i="3"/>
  <c r="H349" i="1"/>
  <c r="G349" i="1"/>
  <c r="G198" i="1"/>
  <c r="H198" i="1"/>
  <c r="D176" i="5"/>
  <c r="H24" i="3"/>
  <c r="F177" i="5"/>
  <c r="C1181" i="1"/>
  <c r="H591" i="1"/>
  <c r="G591" i="1"/>
  <c r="H424" i="1"/>
  <c r="G424" i="1"/>
  <c r="H1259" i="1"/>
  <c r="G1259" i="1"/>
  <c r="H460" i="1"/>
  <c r="G460" i="1"/>
  <c r="H39" i="1"/>
  <c r="G39" i="1"/>
  <c r="F7" i="5"/>
  <c r="H22" i="3"/>
  <c r="D6" i="5"/>
  <c r="C1012" i="1"/>
  <c r="D418" i="4"/>
  <c r="F360" i="4"/>
  <c r="C355" i="1"/>
  <c r="H1223" i="1"/>
  <c r="G1223" i="1"/>
  <c r="D299" i="4"/>
  <c r="F152" i="4"/>
  <c r="H18" i="3"/>
  <c r="C148" i="1"/>
  <c r="E342" i="9"/>
  <c r="H1621" i="1"/>
  <c r="G1621" i="1"/>
  <c r="H299" i="9"/>
  <c r="D1011" i="1"/>
  <c r="F639" i="4"/>
  <c r="C633" i="1"/>
  <c r="G1537" i="1"/>
  <c r="H1537" i="1"/>
  <c r="G641" i="1"/>
  <c r="H641" i="1"/>
  <c r="H130" i="1"/>
  <c r="G130" i="1"/>
  <c r="G1140" i="1"/>
  <c r="H1140" i="1"/>
  <c r="G1075" i="1"/>
  <c r="H1075" i="1"/>
  <c r="G303" i="1"/>
  <c r="H303" i="1"/>
  <c r="H2" i="1"/>
  <c r="G2" i="1"/>
  <c r="G258" i="1"/>
  <c r="H258" i="1"/>
  <c r="G316" i="1"/>
  <c r="H316" i="1"/>
  <c r="E643" i="4"/>
  <c r="D417" i="1"/>
  <c r="G1017" i="1"/>
  <c r="H1017" i="1"/>
  <c r="H530" i="1"/>
  <c r="G530" i="1"/>
  <c r="E299" i="4"/>
  <c r="I18" i="3"/>
  <c r="D148" i="1"/>
  <c r="F69" i="5"/>
  <c r="H23" i="3"/>
  <c r="C1074" i="1"/>
  <c r="G1525" i="1"/>
  <c r="H1525" i="1"/>
  <c r="F422" i="4"/>
  <c r="D643" i="4"/>
  <c r="C417" i="1"/>
  <c r="G1622" i="1" l="1"/>
  <c r="H1622" i="1"/>
  <c r="F643" i="4"/>
  <c r="C637" i="1"/>
  <c r="E301" i="4"/>
  <c r="D297" i="1" s="1"/>
  <c r="E423" i="4"/>
  <c r="D295" i="1"/>
  <c r="E300" i="4"/>
  <c r="D296" i="1" s="1"/>
  <c r="H1012" i="1"/>
  <c r="G1012" i="1"/>
  <c r="D637" i="1"/>
  <c r="G1074" i="1"/>
  <c r="H1074" i="1"/>
  <c r="H417" i="1"/>
  <c r="G417" i="1"/>
  <c r="H355" i="1"/>
  <c r="G355" i="1"/>
  <c r="G306" i="9"/>
  <c r="E306" i="9" s="1"/>
  <c r="B306" i="9" s="1"/>
  <c r="G299" i="9"/>
  <c r="E299" i="9" s="1"/>
  <c r="F6" i="5"/>
  <c r="C1011" i="1"/>
  <c r="F176" i="5"/>
  <c r="C1180" i="1"/>
  <c r="G529" i="1"/>
  <c r="H529" i="1"/>
  <c r="D423" i="4"/>
  <c r="D301" i="4"/>
  <c r="F299" i="4"/>
  <c r="C295" i="1"/>
  <c r="D300" i="4"/>
  <c r="H1181" i="1"/>
  <c r="G1181" i="1"/>
  <c r="K3" i="9"/>
  <c r="I9" i="3"/>
  <c r="H412" i="1"/>
  <c r="G412" i="1"/>
  <c r="H633" i="1"/>
  <c r="G633" i="1"/>
  <c r="N3" i="9"/>
  <c r="I11" i="3"/>
  <c r="H148" i="1"/>
  <c r="G148" i="1"/>
  <c r="F418" i="4"/>
  <c r="C413" i="1"/>
  <c r="F640" i="4"/>
  <c r="C634" i="1"/>
  <c r="H634" i="1" l="1"/>
  <c r="G634" i="1"/>
  <c r="G413" i="1"/>
  <c r="H413" i="1"/>
  <c r="F301" i="4"/>
  <c r="C297" i="1"/>
  <c r="H1180" i="1"/>
  <c r="G1180" i="1"/>
  <c r="B299" i="9"/>
  <c r="H637" i="1"/>
  <c r="G637" i="1"/>
  <c r="F300" i="4"/>
  <c r="C296" i="1"/>
  <c r="D644" i="4"/>
  <c r="D425" i="4"/>
  <c r="F423" i="4"/>
  <c r="C418" i="1"/>
  <c r="G20" i="9"/>
  <c r="D424" i="4"/>
  <c r="G295" i="1"/>
  <c r="H295" i="1"/>
  <c r="H8" i="3"/>
  <c r="H1011" i="1"/>
  <c r="G1011" i="1"/>
  <c r="E425" i="4"/>
  <c r="D420" i="1" s="1"/>
  <c r="E644" i="4"/>
  <c r="D418" i="1"/>
  <c r="H20" i="9"/>
  <c r="E424" i="4"/>
  <c r="D419" i="1" s="1"/>
  <c r="E20" i="9" l="1"/>
  <c r="B20" i="9" s="1"/>
  <c r="E646" i="4"/>
  <c r="D638" i="1"/>
  <c r="E645" i="4"/>
  <c r="D646" i="4"/>
  <c r="F644" i="4"/>
  <c r="C638" i="1"/>
  <c r="D645" i="4"/>
  <c r="G418" i="1"/>
  <c r="H418" i="1"/>
  <c r="G296" i="1"/>
  <c r="H296" i="1"/>
  <c r="G297" i="1"/>
  <c r="H297" i="1"/>
  <c r="M3" i="9"/>
  <c r="F424" i="4"/>
  <c r="C419" i="1"/>
  <c r="F425" i="4"/>
  <c r="C420" i="1"/>
  <c r="G420" i="1" l="1"/>
  <c r="H420" i="1"/>
  <c r="D649" i="4"/>
  <c r="F645" i="4"/>
  <c r="C639" i="1"/>
  <c r="H334" i="9"/>
  <c r="G334" i="9"/>
  <c r="H638" i="1"/>
  <c r="G638" i="1"/>
  <c r="E649" i="4"/>
  <c r="D639" i="1"/>
  <c r="H419" i="1"/>
  <c r="G419" i="1"/>
  <c r="F646" i="4"/>
  <c r="D650" i="4"/>
  <c r="C640" i="1"/>
  <c r="E650" i="4"/>
  <c r="D640" i="1"/>
  <c r="E334" i="9" l="1"/>
  <c r="B334" i="9" s="1"/>
  <c r="I20" i="3"/>
  <c r="D644" i="1"/>
  <c r="F650" i="4"/>
  <c r="H20" i="3"/>
  <c r="C644" i="1"/>
  <c r="H19" i="3"/>
  <c r="F649" i="4"/>
  <c r="C643" i="1"/>
  <c r="G297" i="9"/>
  <c r="E297" i="9" s="1"/>
  <c r="B297" i="9" s="1"/>
  <c r="I19" i="3"/>
  <c r="D643" i="1"/>
  <c r="H640" i="1"/>
  <c r="G640" i="1"/>
  <c r="H639" i="1"/>
  <c r="G639" i="1"/>
  <c r="E298" i="9" l="1"/>
  <c r="I8" i="3" s="1"/>
  <c r="G643" i="1"/>
  <c r="H643" i="1"/>
  <c r="H7" i="3"/>
  <c r="G644" i="1"/>
  <c r="H644" i="1"/>
  <c r="J3" i="9" l="1"/>
  <c r="G295" i="9" l="1"/>
  <c r="L293" i="9"/>
  <c r="F293" i="9" s="1"/>
  <c r="H295" i="9"/>
  <c r="H18" i="9"/>
  <c r="G18" i="9"/>
  <c r="H15" i="9"/>
  <c r="G17" i="9"/>
  <c r="L16" i="9"/>
  <c r="I6" i="9"/>
  <c r="I11" i="9"/>
  <c r="K13" i="9"/>
  <c r="L15" i="9"/>
  <c r="G21" i="9"/>
  <c r="I17" i="9"/>
  <c r="G15" i="9"/>
  <c r="J13" i="9"/>
  <c r="J9" i="9"/>
  <c r="J17" i="9"/>
  <c r="I13" i="9"/>
  <c r="J8" i="9"/>
  <c r="I8" i="9"/>
  <c r="K5" i="9"/>
  <c r="M16" i="9"/>
  <c r="G22" i="9"/>
  <c r="H16" i="9"/>
  <c r="K12" i="9"/>
  <c r="J6" i="9"/>
  <c r="J12" i="9"/>
  <c r="K7" i="9"/>
  <c r="I12" i="9"/>
  <c r="J7" i="9"/>
  <c r="J5" i="9"/>
  <c r="I7" i="9"/>
  <c r="H17" i="9"/>
  <c r="M15" i="9"/>
  <c r="K9" i="9"/>
  <c r="K11" i="9"/>
  <c r="I5" i="9"/>
  <c r="J11" i="9"/>
  <c r="K6" i="9"/>
  <c r="K8" i="9"/>
  <c r="J10" i="9"/>
  <c r="G16" i="9"/>
  <c r="H21" i="9"/>
  <c r="I9" i="9"/>
  <c r="K10" i="9"/>
  <c r="H22" i="9"/>
  <c r="E16" i="9" l="1"/>
  <c r="E15" i="9"/>
  <c r="E13" i="9"/>
  <c r="B13" i="9" s="1"/>
  <c r="E5" i="9"/>
  <c r="B5" i="9" s="1"/>
  <c r="E12" i="9"/>
  <c r="B12" i="9" s="1"/>
  <c r="E9" i="9"/>
  <c r="B9" i="9" s="1"/>
  <c r="E7" i="9"/>
  <c r="B7" i="9" s="1"/>
  <c r="E18" i="9"/>
  <c r="B18" i="9" s="1"/>
  <c r="E22" i="9"/>
  <c r="B22" i="9" s="1"/>
  <c r="F15" i="9"/>
  <c r="B15" i="9" s="1"/>
  <c r="F16" i="9"/>
  <c r="E17" i="9"/>
  <c r="B17" i="9" s="1"/>
  <c r="E10" i="9"/>
  <c r="B10" i="9" s="1"/>
  <c r="E11" i="9"/>
  <c r="B11" i="9" s="1"/>
  <c r="B293" i="9"/>
  <c r="F23" i="9"/>
  <c r="E8" i="9"/>
  <c r="B8" i="9" s="1"/>
  <c r="E21" i="9"/>
  <c r="B21" i="9" s="1"/>
  <c r="E6" i="9"/>
  <c r="B6" i="9" s="1"/>
  <c r="E295" i="9"/>
  <c r="B16" i="9" l="1"/>
  <c r="B295" i="9"/>
  <c r="E23" i="9"/>
  <c r="I7" i="3" s="1"/>
  <c r="F14" i="9"/>
  <c r="F3" i="9" s="1"/>
  <c r="E4" i="9"/>
  <c r="E14" i="9"/>
  <c r="I13" i="3" s="1"/>
  <c r="E3" i="9" l="1"/>
</calcChain>
</file>

<file path=xl/sharedStrings.xml><?xml version="1.0" encoding="utf-8"?>
<sst xmlns="http://schemas.openxmlformats.org/spreadsheetml/2006/main" count="4733" uniqueCount="3656">
  <si>
    <t>Obveznik:</t>
  </si>
  <si>
    <t>8481 - OSNOVNA ŠKOLA MATE LOVRAKA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</si>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</sst>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6" fillId="0" borderId="29"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1562073.92</v>
      </c>
      <c r="D2" s="7">
        <f>'PR-RAS'!E6</f>
        <v>1624398.2899999998</v>
      </c>
      <c r="E2" s="7">
        <v>0</v>
      </c>
      <c r="F2" s="7">
        <v>0</v>
      </c>
      <c r="G2" s="8">
        <f t="shared" ref="G2:G274" si="0">(B2/1000)*(C2*1+D2*2)</f>
        <v>4810.8705</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1442216.79</v>
      </c>
      <c r="D45" s="2">
        <f>'PR-RAS'!E49</f>
        <v>1489742.21</v>
      </c>
      <c r="E45" s="2">
        <v>0</v>
      </c>
      <c r="F45" s="2">
        <v>0</v>
      </c>
      <c r="G45" s="3">
        <f t="shared" si="0"/>
        <v>194554.85324</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1442216.79</v>
      </c>
      <c r="D64" s="2">
        <f>'PR-RAS'!E68</f>
        <v>1489742.21</v>
      </c>
      <c r="E64" s="2">
        <v>0</v>
      </c>
      <c r="F64" s="2">
        <v>0</v>
      </c>
      <c r="G64" s="3">
        <f t="shared" si="0"/>
        <v>278567.17622999998</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1405208.7</v>
      </c>
      <c r="D65" s="2">
        <f>'PR-RAS'!E69</f>
        <v>1453367.4</v>
      </c>
      <c r="E65" s="2">
        <v>0</v>
      </c>
      <c r="F65" s="2">
        <v>0</v>
      </c>
      <c r="G65" s="3">
        <f t="shared" si="0"/>
        <v>275964.38400000002</v>
      </c>
      <c r="H65" s="3">
        <f t="shared" si="1"/>
        <v>0.69999999995343387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37008.089999999997</v>
      </c>
      <c r="D66" s="2">
        <f>'PR-RAS'!E70</f>
        <v>36374.81</v>
      </c>
      <c r="E66" s="2">
        <v>0</v>
      </c>
      <c r="F66" s="2">
        <v>0</v>
      </c>
      <c r="G66" s="3">
        <f t="shared" si="0"/>
        <v>7134.2511500000001</v>
      </c>
      <c r="H66" s="3">
        <f t="shared" si="1"/>
        <v>0.27999999999883585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1733.13</v>
      </c>
      <c r="D102" s="2">
        <f>'PR-RAS'!E106</f>
        <v>1819.63</v>
      </c>
      <c r="E102" s="2">
        <v>0</v>
      </c>
      <c r="F102" s="2">
        <v>0</v>
      </c>
      <c r="G102" s="3">
        <f t="shared" si="0"/>
        <v>542.61139000000003</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1733.13</v>
      </c>
      <c r="D108" s="2">
        <f>'PR-RAS'!E112</f>
        <v>1819.63</v>
      </c>
      <c r="E108" s="2">
        <v>0</v>
      </c>
      <c r="F108" s="2">
        <v>0</v>
      </c>
      <c r="G108" s="3">
        <f t="shared" si="0"/>
        <v>574.84573</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1733.13</v>
      </c>
      <c r="D113" s="2">
        <f>'PR-RAS'!E117</f>
        <v>1819.63</v>
      </c>
      <c r="E113" s="2">
        <v>0</v>
      </c>
      <c r="F113" s="2">
        <v>0</v>
      </c>
      <c r="G113" s="3">
        <f t="shared" si="0"/>
        <v>601.7076800000001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17734.29</v>
      </c>
      <c r="D121" s="2">
        <f>'PR-RAS'!E125</f>
        <v>12254.73</v>
      </c>
      <c r="E121" s="2">
        <v>0</v>
      </c>
      <c r="F121" s="2">
        <v>0</v>
      </c>
      <c r="G121" s="3">
        <f t="shared" si="0"/>
        <v>5069.25</v>
      </c>
      <c r="H121" s="3">
        <f t="shared" si="1"/>
        <v>0.56000000000130967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17734.29</v>
      </c>
      <c r="D122" s="2">
        <f>'PR-RAS'!E126</f>
        <v>12254.73</v>
      </c>
      <c r="E122" s="2">
        <v>0</v>
      </c>
      <c r="F122" s="2">
        <v>0</v>
      </c>
      <c r="G122" s="3">
        <f t="shared" si="0"/>
        <v>5111.4937499999996</v>
      </c>
      <c r="H122" s="3">
        <f t="shared" si="1"/>
        <v>0.56000000000130967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17734.29</v>
      </c>
      <c r="D124" s="2">
        <f>'PR-RAS'!E128</f>
        <v>12254.73</v>
      </c>
      <c r="E124" s="2">
        <v>0</v>
      </c>
      <c r="F124" s="2">
        <v>0</v>
      </c>
      <c r="G124" s="3">
        <f t="shared" si="0"/>
        <v>5195.9812499999998</v>
      </c>
      <c r="H124" s="3">
        <f t="shared" si="1"/>
        <v>0.56000000000130967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98231.28</v>
      </c>
      <c r="D130" s="2">
        <f>'PR-RAS'!E134</f>
        <v>120581.72</v>
      </c>
      <c r="E130" s="2">
        <v>0</v>
      </c>
      <c r="F130" s="2">
        <v>0</v>
      </c>
      <c r="G130" s="3">
        <f t="shared" si="0"/>
        <v>43781.918879999997</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98231.28</v>
      </c>
      <c r="D131" s="2">
        <f>'PR-RAS'!E135</f>
        <v>120581.72</v>
      </c>
      <c r="E131" s="2">
        <v>0</v>
      </c>
      <c r="F131" s="2">
        <v>0</v>
      </c>
      <c r="G131" s="3">
        <f t="shared" si="0"/>
        <v>44121.313600000001</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96602.13</v>
      </c>
      <c r="D132" s="2">
        <f>'PR-RAS'!E136</f>
        <v>118321.64</v>
      </c>
      <c r="E132" s="2">
        <v>0</v>
      </c>
      <c r="F132" s="2">
        <v>0</v>
      </c>
      <c r="G132" s="3">
        <f t="shared" si="0"/>
        <v>43655.148710000009</v>
      </c>
      <c r="H132" s="3">
        <f t="shared" si="1"/>
        <v>0.49000000000523869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1629.15</v>
      </c>
      <c r="D133" s="2">
        <f>'PR-RAS'!E137</f>
        <v>2260.08</v>
      </c>
      <c r="E133" s="2">
        <v>0</v>
      </c>
      <c r="F133" s="2">
        <v>0</v>
      </c>
      <c r="G133" s="3">
        <f t="shared" si="0"/>
        <v>811.70891999999992</v>
      </c>
      <c r="H133" s="3">
        <f t="shared" si="1"/>
        <v>0.23000000000001819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2158.4299999999998</v>
      </c>
      <c r="D136" s="2">
        <f>'PR-RAS'!E140</f>
        <v>0</v>
      </c>
      <c r="E136" s="2">
        <v>0</v>
      </c>
      <c r="F136" s="2">
        <v>0</v>
      </c>
      <c r="G136" s="3">
        <f t="shared" si="0"/>
        <v>291.38805000000002</v>
      </c>
      <c r="H136" s="3">
        <f t="shared" si="1"/>
        <v>0.42999999999983629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2158.4299999999998</v>
      </c>
      <c r="D147" s="2">
        <f>'PR-RAS'!E151</f>
        <v>0</v>
      </c>
      <c r="E147" s="2">
        <v>0</v>
      </c>
      <c r="F147" s="2">
        <v>0</v>
      </c>
      <c r="G147" s="3">
        <f t="shared" si="0"/>
        <v>315.13077999999996</v>
      </c>
      <c r="H147" s="3">
        <f t="shared" si="1"/>
        <v>0.42999999999983629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1512581.17</v>
      </c>
      <c r="D148" s="2">
        <f>'PR-RAS'!E152</f>
        <v>1738533.32</v>
      </c>
      <c r="E148" s="2">
        <v>0</v>
      </c>
      <c r="F148" s="2">
        <v>0</v>
      </c>
      <c r="G148" s="3">
        <f t="shared" si="0"/>
        <v>733478.22807000007</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1215116.46</v>
      </c>
      <c r="D149" s="2">
        <f>'PR-RAS'!E153</f>
        <v>1439281.3299999998</v>
      </c>
      <c r="E149" s="2">
        <v>0</v>
      </c>
      <c r="F149" s="2">
        <v>0</v>
      </c>
      <c r="G149" s="3">
        <f t="shared" si="0"/>
        <v>605864.50975999993</v>
      </c>
      <c r="H149" s="3">
        <f t="shared" si="1"/>
        <v>0.78999999980442226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1016920.36</v>
      </c>
      <c r="D150" s="2">
        <f>'PR-RAS'!E154</f>
        <v>1205754.46</v>
      </c>
      <c r="E150" s="2">
        <v>0</v>
      </c>
      <c r="F150" s="2">
        <v>0</v>
      </c>
      <c r="G150" s="3">
        <f t="shared" si="0"/>
        <v>510835.96271999995</v>
      </c>
      <c r="H150" s="3">
        <f t="shared" si="1"/>
        <v>0.81999999994877726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997937.62</v>
      </c>
      <c r="D151" s="2">
        <f>'PR-RAS'!E155</f>
        <v>1182001.97</v>
      </c>
      <c r="E151" s="2">
        <v>0</v>
      </c>
      <c r="F151" s="2">
        <v>0</v>
      </c>
      <c r="G151" s="3">
        <f t="shared" si="0"/>
        <v>504291.234</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40</v>
      </c>
      <c r="E152" s="2">
        <v>0</v>
      </c>
      <c r="F152" s="2">
        <v>0</v>
      </c>
      <c r="G152" s="3">
        <f t="shared" si="0"/>
        <v>12.08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7348.75</v>
      </c>
      <c r="D153" s="2">
        <f>'PR-RAS'!E157</f>
        <v>7060.39</v>
      </c>
      <c r="E153" s="2">
        <v>0</v>
      </c>
      <c r="F153" s="2">
        <v>0</v>
      </c>
      <c r="G153" s="3">
        <f t="shared" si="0"/>
        <v>3263.3685599999999</v>
      </c>
      <c r="H153" s="3">
        <f t="shared" si="1"/>
        <v>0.64000000000032742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11633.99</v>
      </c>
      <c r="D154" s="2">
        <f>'PR-RAS'!E158</f>
        <v>16652.099999999999</v>
      </c>
      <c r="E154" s="2">
        <v>0</v>
      </c>
      <c r="F154" s="2">
        <v>0</v>
      </c>
      <c r="G154" s="3">
        <f t="shared" si="0"/>
        <v>6875.5430699999988</v>
      </c>
      <c r="H154" s="3">
        <f t="shared" si="1"/>
        <v>0.10999999999876309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30404.17</v>
      </c>
      <c r="D155" s="2">
        <f>'PR-RAS'!E159</f>
        <v>34583.97</v>
      </c>
      <c r="E155" s="2">
        <v>0</v>
      </c>
      <c r="F155" s="2">
        <v>0</v>
      </c>
      <c r="G155" s="3">
        <f t="shared" si="0"/>
        <v>15334.104939999999</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167791.93</v>
      </c>
      <c r="D156" s="2">
        <f>'PR-RAS'!E160</f>
        <v>198942.9</v>
      </c>
      <c r="E156" s="2">
        <v>0</v>
      </c>
      <c r="F156" s="2">
        <v>0</v>
      </c>
      <c r="G156" s="3">
        <f t="shared" si="0"/>
        <v>87680.048150000002</v>
      </c>
      <c r="H156" s="3">
        <f t="shared" si="1"/>
        <v>0.17000000001280569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167791.93</v>
      </c>
      <c r="D158" s="2">
        <f>'PR-RAS'!E162</f>
        <v>198942.9</v>
      </c>
      <c r="E158" s="2">
        <v>0</v>
      </c>
      <c r="F158" s="2">
        <v>0</v>
      </c>
      <c r="G158" s="3">
        <f t="shared" si="0"/>
        <v>88811.403609999994</v>
      </c>
      <c r="H158" s="3">
        <f t="shared" si="1"/>
        <v>0.17000000001280569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268845.44</v>
      </c>
      <c r="D160" s="2">
        <f>'PR-RAS'!E164</f>
        <v>279514.55000000005</v>
      </c>
      <c r="E160" s="2">
        <v>0</v>
      </c>
      <c r="F160" s="2">
        <v>0</v>
      </c>
      <c r="G160" s="3">
        <f t="shared" si="0"/>
        <v>131632.05186000001</v>
      </c>
      <c r="H160" s="3">
        <f t="shared" si="1"/>
        <v>0.88999999995576218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52337.06</v>
      </c>
      <c r="D161" s="2">
        <f>'PR-RAS'!E165</f>
        <v>54976.65</v>
      </c>
      <c r="E161" s="2">
        <v>0</v>
      </c>
      <c r="F161" s="2">
        <v>0</v>
      </c>
      <c r="G161" s="3">
        <f t="shared" si="0"/>
        <v>25966.457599999998</v>
      </c>
      <c r="H161" s="3">
        <f t="shared" si="1"/>
        <v>0.4099999999962165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4340.1099999999997</v>
      </c>
      <c r="D162" s="2">
        <f>'PR-RAS'!E166</f>
        <v>2938.63</v>
      </c>
      <c r="E162" s="2">
        <v>0</v>
      </c>
      <c r="F162" s="2">
        <v>0</v>
      </c>
      <c r="G162" s="3">
        <f t="shared" si="0"/>
        <v>1644.9965699999998</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44781.95</v>
      </c>
      <c r="D163" s="2">
        <f>'PR-RAS'!E167</f>
        <v>51003.29</v>
      </c>
      <c r="E163" s="2">
        <v>0</v>
      </c>
      <c r="F163" s="2">
        <v>0</v>
      </c>
      <c r="G163" s="3">
        <f t="shared" si="0"/>
        <v>23779.741860000002</v>
      </c>
      <c r="H163" s="3">
        <f t="shared" si="1"/>
        <v>0.3400000000037835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3215</v>
      </c>
      <c r="D164" s="2">
        <f>'PR-RAS'!E168</f>
        <v>915</v>
      </c>
      <c r="E164" s="2">
        <v>0</v>
      </c>
      <c r="F164" s="2">
        <v>0</v>
      </c>
      <c r="G164" s="3">
        <f t="shared" si="0"/>
        <v>822.33500000000004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119.73</v>
      </c>
      <c r="E165" s="2">
        <v>0</v>
      </c>
      <c r="F165" s="2">
        <v>0</v>
      </c>
      <c r="G165" s="3">
        <f t="shared" si="0"/>
        <v>39.271440000000005</v>
      </c>
      <c r="H165" s="3">
        <f t="shared" si="1"/>
        <v>0.26999999999999602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121522.49999999999</v>
      </c>
      <c r="D166" s="2">
        <f>'PR-RAS'!E170</f>
        <v>116018.90000000001</v>
      </c>
      <c r="E166" s="2">
        <v>0</v>
      </c>
      <c r="F166" s="2">
        <v>0</v>
      </c>
      <c r="G166" s="3">
        <f t="shared" si="0"/>
        <v>58337.449500000002</v>
      </c>
      <c r="H166" s="3">
        <f t="shared" si="1"/>
        <v>0.60000000000582077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20968.3</v>
      </c>
      <c r="D167" s="2">
        <f>'PR-RAS'!E171</f>
        <v>18342.59</v>
      </c>
      <c r="E167" s="2">
        <v>0</v>
      </c>
      <c r="F167" s="2">
        <v>0</v>
      </c>
      <c r="G167" s="3">
        <f t="shared" si="0"/>
        <v>9570.47768</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72190.929999999993</v>
      </c>
      <c r="D168" s="2">
        <f>'PR-RAS'!E172</f>
        <v>60355.94</v>
      </c>
      <c r="E168" s="2">
        <v>0</v>
      </c>
      <c r="F168" s="2">
        <v>0</v>
      </c>
      <c r="G168" s="3">
        <f t="shared" si="0"/>
        <v>32214.769270000001</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17809.12</v>
      </c>
      <c r="D169" s="2">
        <f>'PR-RAS'!E173</f>
        <v>26664.85</v>
      </c>
      <c r="E169" s="2">
        <v>0</v>
      </c>
      <c r="F169" s="2">
        <v>0</v>
      </c>
      <c r="G169" s="3">
        <f t="shared" si="0"/>
        <v>11951.321759999999</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9687.3700000000008</v>
      </c>
      <c r="D171" s="2">
        <f>'PR-RAS'!E175</f>
        <v>10655.52</v>
      </c>
      <c r="E171" s="2">
        <v>0</v>
      </c>
      <c r="F171" s="2">
        <v>0</v>
      </c>
      <c r="G171" s="3">
        <f t="shared" si="0"/>
        <v>5269.7297000000008</v>
      </c>
      <c r="H171" s="3">
        <f t="shared" si="1"/>
        <v>0.8500000000003638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866.78</v>
      </c>
      <c r="D173" s="2">
        <f>'PR-RAS'!E177</f>
        <v>0</v>
      </c>
      <c r="E173" s="2">
        <v>0</v>
      </c>
      <c r="F173" s="2">
        <v>0</v>
      </c>
      <c r="G173" s="3">
        <f t="shared" si="0"/>
        <v>149.08615999999998</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50079.92</v>
      </c>
      <c r="D174" s="2">
        <f>'PR-RAS'!E178</f>
        <v>70438.48000000001</v>
      </c>
      <c r="E174" s="2">
        <v>0</v>
      </c>
      <c r="F174" s="2">
        <v>0</v>
      </c>
      <c r="G174" s="3">
        <f t="shared" si="0"/>
        <v>33035.540239999995</v>
      </c>
      <c r="H174" s="3">
        <f t="shared" si="1"/>
        <v>0.56000000001222361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7302.43</v>
      </c>
      <c r="D175" s="2">
        <f>'PR-RAS'!E179</f>
        <v>7080.36</v>
      </c>
      <c r="E175" s="2">
        <v>0</v>
      </c>
      <c r="F175" s="2">
        <v>0</v>
      </c>
      <c r="G175" s="3">
        <f t="shared" si="0"/>
        <v>3734.5880999999999</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5204.66</v>
      </c>
      <c r="D176" s="2">
        <f>'PR-RAS'!E180</f>
        <v>9611.0300000000007</v>
      </c>
      <c r="E176" s="2">
        <v>0</v>
      </c>
      <c r="F176" s="2">
        <v>0</v>
      </c>
      <c r="G176" s="3">
        <f t="shared" si="0"/>
        <v>4274.6760000000004</v>
      </c>
      <c r="H176" s="3">
        <f t="shared" si="1"/>
        <v>0.37000000000080036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21020.32</v>
      </c>
      <c r="D177" s="2">
        <f>'PR-RAS'!E181</f>
        <v>35432.660000000003</v>
      </c>
      <c r="E177" s="2">
        <v>0</v>
      </c>
      <c r="F177" s="2">
        <v>0</v>
      </c>
      <c r="G177" s="3">
        <f t="shared" si="0"/>
        <v>16171.872640000001</v>
      </c>
      <c r="H177" s="3">
        <f t="shared" si="1"/>
        <v>0.6599999999962165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4974.38</v>
      </c>
      <c r="D178" s="2">
        <f>'PR-RAS'!E182</f>
        <v>4092.14</v>
      </c>
      <c r="E178" s="2">
        <v>0</v>
      </c>
      <c r="F178" s="2">
        <v>0</v>
      </c>
      <c r="G178" s="3">
        <f t="shared" si="0"/>
        <v>2329.0828199999996</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44.82</v>
      </c>
      <c r="D179" s="2">
        <f>'PR-RAS'!E183</f>
        <v>44.82</v>
      </c>
      <c r="E179" s="2">
        <v>0</v>
      </c>
      <c r="F179" s="2">
        <v>0</v>
      </c>
      <c r="G179" s="3">
        <f t="shared" si="0"/>
        <v>23.933880000000002</v>
      </c>
      <c r="H179" s="3">
        <f t="shared" si="1"/>
        <v>0.35999999999999943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2871.01</v>
      </c>
      <c r="D180" s="2">
        <f>'PR-RAS'!E184</f>
        <v>974.9</v>
      </c>
      <c r="E180" s="2">
        <v>0</v>
      </c>
      <c r="F180" s="2">
        <v>0</v>
      </c>
      <c r="G180" s="3">
        <f t="shared" si="0"/>
        <v>862.92498999999998</v>
      </c>
      <c r="H180" s="3">
        <f t="shared" si="1"/>
        <v>0.11000000000024102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2937.17</v>
      </c>
      <c r="D181" s="2">
        <f>'PR-RAS'!E185</f>
        <v>3508.18</v>
      </c>
      <c r="E181" s="2">
        <v>0</v>
      </c>
      <c r="F181" s="2">
        <v>0</v>
      </c>
      <c r="G181" s="3">
        <f t="shared" si="0"/>
        <v>1791.6353999999997</v>
      </c>
      <c r="H181" s="3">
        <f t="shared" si="1"/>
        <v>0.34999999999990905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1167.75</v>
      </c>
      <c r="D182" s="2">
        <f>'PR-RAS'!E186</f>
        <v>2804.4</v>
      </c>
      <c r="E182" s="2">
        <v>0</v>
      </c>
      <c r="F182" s="2">
        <v>0</v>
      </c>
      <c r="G182" s="3">
        <f t="shared" si="0"/>
        <v>1226.55555</v>
      </c>
      <c r="H182" s="3">
        <f t="shared" si="1"/>
        <v>0.65000000000009095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4557.38</v>
      </c>
      <c r="D183" s="2">
        <f>'PR-RAS'!E187</f>
        <v>6889.99</v>
      </c>
      <c r="E183" s="2">
        <v>0</v>
      </c>
      <c r="F183" s="2">
        <v>0</v>
      </c>
      <c r="G183" s="3">
        <f t="shared" si="0"/>
        <v>3337.3995199999999</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44905.96</v>
      </c>
      <c r="D190" s="2">
        <f>'PR-RAS'!E194</f>
        <v>38080.520000000004</v>
      </c>
      <c r="E190" s="2">
        <v>0</v>
      </c>
      <c r="F190" s="2">
        <v>0</v>
      </c>
      <c r="G190" s="3">
        <f t="shared" si="0"/>
        <v>22881.663</v>
      </c>
      <c r="H190" s="3">
        <f t="shared" si="1"/>
        <v>0.51999999999679858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1559.97</v>
      </c>
      <c r="D192" s="2">
        <f>'PR-RAS'!E196</f>
        <v>274.63</v>
      </c>
      <c r="E192" s="2">
        <v>0</v>
      </c>
      <c r="F192" s="2">
        <v>0</v>
      </c>
      <c r="G192" s="3">
        <f t="shared" si="0"/>
        <v>402.86293000000001</v>
      </c>
      <c r="H192" s="3">
        <f t="shared" si="1"/>
        <v>0.39999999999997726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4183.57</v>
      </c>
      <c r="D193" s="2">
        <f>'PR-RAS'!E197</f>
        <v>2020.95</v>
      </c>
      <c r="E193" s="2">
        <v>0</v>
      </c>
      <c r="F193" s="2">
        <v>0</v>
      </c>
      <c r="G193" s="3">
        <f t="shared" si="0"/>
        <v>1579.2902399999998</v>
      </c>
      <c r="H193" s="3">
        <f t="shared" si="1"/>
        <v>0.48000000000024556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242.2</v>
      </c>
      <c r="E194" s="2">
        <v>0</v>
      </c>
      <c r="F194" s="2">
        <v>0</v>
      </c>
      <c r="G194" s="3">
        <f t="shared" si="0"/>
        <v>129.79057</v>
      </c>
      <c r="H194" s="3">
        <f t="shared" si="1"/>
        <v>0.28999999999999204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173.16</v>
      </c>
      <c r="D195" s="2">
        <f>'PR-RAS'!E199</f>
        <v>7073.04</v>
      </c>
      <c r="E195" s="2">
        <v>0</v>
      </c>
      <c r="F195" s="2">
        <v>0</v>
      </c>
      <c r="G195" s="3">
        <f t="shared" si="0"/>
        <v>2777.9325600000002</v>
      </c>
      <c r="H195" s="3">
        <f t="shared" si="1"/>
        <v>0.19999999999996021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16.59</v>
      </c>
      <c r="D196" s="2">
        <f>'PR-RAS'!E200</f>
        <v>0</v>
      </c>
      <c r="E196" s="2">
        <v>0</v>
      </c>
      <c r="F196" s="2">
        <v>0</v>
      </c>
      <c r="G196" s="3">
        <f t="shared" si="0"/>
        <v>3.2350500000000002</v>
      </c>
      <c r="H196" s="3">
        <f t="shared" si="1"/>
        <v>0.41000000000000014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38784.58</v>
      </c>
      <c r="D197" s="2">
        <f>'PR-RAS'!E201</f>
        <v>28469.7</v>
      </c>
      <c r="E197" s="2">
        <v>0</v>
      </c>
      <c r="F197" s="2">
        <v>0</v>
      </c>
      <c r="G197" s="3">
        <f t="shared" si="0"/>
        <v>18761.900080000003</v>
      </c>
      <c r="H197" s="3">
        <f t="shared" si="1"/>
        <v>0.71999999999752617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654.08999999999992</v>
      </c>
      <c r="D198" s="2">
        <f>'PR-RAS'!E202</f>
        <v>33.050000000000004</v>
      </c>
      <c r="E198" s="2">
        <v>0</v>
      </c>
      <c r="F198" s="2">
        <v>0</v>
      </c>
      <c r="G198" s="3">
        <f t="shared" si="0"/>
        <v>141.87743</v>
      </c>
      <c r="H198" s="3">
        <f t="shared" si="1"/>
        <v>0.13999999999992241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654.08999999999992</v>
      </c>
      <c r="D212" s="2">
        <f>'PR-RAS'!E216</f>
        <v>33.050000000000004</v>
      </c>
      <c r="E212" s="2">
        <v>0</v>
      </c>
      <c r="F212" s="2">
        <v>0</v>
      </c>
      <c r="G212" s="3">
        <f t="shared" si="0"/>
        <v>151.96008999999998</v>
      </c>
      <c r="H212" s="3">
        <f t="shared" si="1"/>
        <v>0.13999999999992241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634.16999999999996</v>
      </c>
      <c r="D213" s="2">
        <f>'PR-RAS'!E217</f>
        <v>0</v>
      </c>
      <c r="E213" s="2">
        <v>0</v>
      </c>
      <c r="F213" s="2">
        <v>0</v>
      </c>
      <c r="G213" s="3">
        <f t="shared" si="0"/>
        <v>134.44404</v>
      </c>
      <c r="H213" s="3">
        <f t="shared" si="1"/>
        <v>0.16999999999995907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3.79</v>
      </c>
      <c r="E215" s="2">
        <v>0</v>
      </c>
      <c r="F215" s="2">
        <v>0</v>
      </c>
      <c r="G215" s="3">
        <f t="shared" si="0"/>
        <v>1.62212</v>
      </c>
      <c r="H215" s="3">
        <f t="shared" si="1"/>
        <v>0.20999999999999996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19.920000000000002</v>
      </c>
      <c r="D216" s="2">
        <f>'PR-RAS'!E220</f>
        <v>29.26</v>
      </c>
      <c r="E216" s="2">
        <v>0</v>
      </c>
      <c r="F216" s="2">
        <v>0</v>
      </c>
      <c r="G216" s="3">
        <f t="shared" si="0"/>
        <v>16.864599999999999</v>
      </c>
      <c r="H216" s="3">
        <f t="shared" si="1"/>
        <v>0.33999999999999986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27644.400000000001</v>
      </c>
      <c r="D258" s="2">
        <f>'PR-RAS'!E262</f>
        <v>19387.09</v>
      </c>
      <c r="E258" s="2">
        <v>0</v>
      </c>
      <c r="F258" s="2">
        <v>0</v>
      </c>
      <c r="G258" s="3">
        <f t="shared" si="0"/>
        <v>17069.575059999999</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27644.400000000001</v>
      </c>
      <c r="D265" s="2">
        <f>'PR-RAS'!E269</f>
        <v>19387.09</v>
      </c>
      <c r="E265" s="2">
        <v>0</v>
      </c>
      <c r="F265" s="2">
        <v>0</v>
      </c>
      <c r="G265" s="3">
        <f t="shared" si="0"/>
        <v>17534.505120000002</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27644.400000000001</v>
      </c>
      <c r="D267" s="2">
        <f>'PR-RAS'!E271</f>
        <v>19387.09</v>
      </c>
      <c r="E267" s="2">
        <v>0</v>
      </c>
      <c r="F267" s="2">
        <v>0</v>
      </c>
      <c r="G267" s="3">
        <f t="shared" si="0"/>
        <v>17667.342280000001</v>
      </c>
      <c r="H267" s="3">
        <f t="shared" si="1"/>
        <v>0.49000000000160071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320.77999999999997</v>
      </c>
      <c r="D269" s="2">
        <f>'PR-RAS'!E273</f>
        <v>317.3</v>
      </c>
      <c r="E269" s="2">
        <v>0</v>
      </c>
      <c r="F269" s="2">
        <v>0</v>
      </c>
      <c r="G269" s="3">
        <f t="shared" si="0"/>
        <v>256.04184000000004</v>
      </c>
      <c r="H269" s="3">
        <f t="shared" si="1"/>
        <v>0.52000000000003865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320.77999999999997</v>
      </c>
      <c r="D270" s="2">
        <f>'PR-RAS'!E274</f>
        <v>317.3</v>
      </c>
      <c r="E270" s="2">
        <v>0</v>
      </c>
      <c r="F270" s="2">
        <v>0</v>
      </c>
      <c r="G270" s="3">
        <f t="shared" si="0"/>
        <v>256.99722000000003</v>
      </c>
      <c r="H270" s="3">
        <f t="shared" si="1"/>
        <v>0.52000000000003865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320.77999999999997</v>
      </c>
      <c r="D272" s="2">
        <f>'PR-RAS'!E276</f>
        <v>317.3</v>
      </c>
      <c r="E272" s="2">
        <v>0</v>
      </c>
      <c r="F272" s="2">
        <v>0</v>
      </c>
      <c r="G272" s="3">
        <f t="shared" si="0"/>
        <v>258.90798000000001</v>
      </c>
      <c r="H272" s="3">
        <f t="shared" si="1"/>
        <v>0.52000000000003865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1512581.17</v>
      </c>
      <c r="D295" s="2">
        <f>'PR-RAS'!E299</f>
        <v>1738533.32</v>
      </c>
      <c r="E295" s="2">
        <v>0</v>
      </c>
      <c r="F295" s="2">
        <v>0</v>
      </c>
      <c r="G295" s="3">
        <f t="shared" si="12"/>
        <v>1466956.4561400001</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49492.75</v>
      </c>
      <c r="D296" s="2">
        <f>'PR-RAS'!E300</f>
        <v>0</v>
      </c>
      <c r="E296" s="2">
        <v>0</v>
      </c>
      <c r="F296" s="2">
        <v>0</v>
      </c>
      <c r="G296" s="3">
        <f t="shared" si="12"/>
        <v>14600.36125</v>
      </c>
      <c r="H296" s="3">
        <f t="shared" si="13"/>
        <v>0.25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114135.03000000026</v>
      </c>
      <c r="E297" s="2">
        <v>0</v>
      </c>
      <c r="F297" s="2">
        <v>0</v>
      </c>
      <c r="G297" s="3">
        <f t="shared" si="12"/>
        <v>67567.937760000146</v>
      </c>
      <c r="H297" s="3">
        <f t="shared" si="13"/>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24834.5</v>
      </c>
      <c r="D298" s="2">
        <f>'PR-RAS'!E302</f>
        <v>54778.18</v>
      </c>
      <c r="E298" s="2">
        <v>0</v>
      </c>
      <c r="F298" s="2">
        <v>0</v>
      </c>
      <c r="G298" s="3">
        <f t="shared" si="12"/>
        <v>39914.085419999996</v>
      </c>
      <c r="H298" s="3">
        <f t="shared" si="13"/>
        <v>0.68000000000029104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57275.08</v>
      </c>
      <c r="D300" s="2">
        <f>'PR-RAS'!E304</f>
        <v>170243.75</v>
      </c>
      <c r="E300" s="2">
        <v>0</v>
      </c>
      <c r="F300" s="2">
        <v>0</v>
      </c>
      <c r="G300" s="3">
        <f t="shared" si="12"/>
        <v>118931.01142</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2146.85</v>
      </c>
      <c r="D301" s="2">
        <f>'PR-RAS'!E305</f>
        <v>1846.18</v>
      </c>
      <c r="E301" s="2">
        <v>0</v>
      </c>
      <c r="F301" s="2">
        <v>0</v>
      </c>
      <c r="G301" s="3">
        <f t="shared" si="12"/>
        <v>1751.7629999999999</v>
      </c>
      <c r="H301" s="3">
        <f t="shared" si="13"/>
        <v>0.33000000000015461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31491.81</v>
      </c>
      <c r="D355" s="2">
        <f>'PR-RAS'!E360</f>
        <v>62768.820000000007</v>
      </c>
      <c r="E355" s="2">
        <v>0</v>
      </c>
      <c r="F355" s="2">
        <v>0</v>
      </c>
      <c r="G355" s="3">
        <f t="shared" si="12"/>
        <v>55588.425300000003</v>
      </c>
      <c r="H355" s="3">
        <f t="shared" si="13"/>
        <v>0.36999999999170541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31491.81</v>
      </c>
      <c r="D368" s="2">
        <f>'PR-RAS'!E373</f>
        <v>62768.820000000007</v>
      </c>
      <c r="E368" s="2">
        <v>0</v>
      </c>
      <c r="F368" s="2">
        <v>0</v>
      </c>
      <c r="G368" s="3">
        <f t="shared" si="12"/>
        <v>57629.808150000004</v>
      </c>
      <c r="H368" s="3">
        <f t="shared" si="13"/>
        <v>0.36999999999170541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22654.02</v>
      </c>
      <c r="D374" s="2">
        <f>'PR-RAS'!E379</f>
        <v>42214.060000000005</v>
      </c>
      <c r="E374" s="2">
        <v>0</v>
      </c>
      <c r="F374" s="2">
        <v>0</v>
      </c>
      <c r="G374" s="3">
        <f t="shared" si="12"/>
        <v>39941.638220000008</v>
      </c>
      <c r="H374" s="3">
        <f t="shared" si="13"/>
        <v>8.0000000005384209E-2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9735.1299999999992</v>
      </c>
      <c r="D375" s="2">
        <f>'PR-RAS'!E380</f>
        <v>21318.61</v>
      </c>
      <c r="E375" s="2">
        <v>0</v>
      </c>
      <c r="F375" s="2">
        <v>0</v>
      </c>
      <c r="G375" s="3">
        <f t="shared" si="12"/>
        <v>19587.258900000001</v>
      </c>
      <c r="H375" s="3">
        <f t="shared" si="13"/>
        <v>0.51999999999861757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83.35</v>
      </c>
      <c r="D376" s="2">
        <f>'PR-RAS'!E381</f>
        <v>0</v>
      </c>
      <c r="E376" s="2">
        <v>0</v>
      </c>
      <c r="F376" s="2">
        <v>0</v>
      </c>
      <c r="G376" s="3">
        <f t="shared" si="12"/>
        <v>31.256249999999998</v>
      </c>
      <c r="H376" s="3">
        <f t="shared" si="13"/>
        <v>0.34999999999999432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4746.75</v>
      </c>
      <c r="D377" s="2">
        <f>'PR-RAS'!E382</f>
        <v>1215.33</v>
      </c>
      <c r="E377" s="2">
        <v>0</v>
      </c>
      <c r="F377" s="2">
        <v>0</v>
      </c>
      <c r="G377" s="3">
        <f t="shared" si="12"/>
        <v>2698.7061599999997</v>
      </c>
      <c r="H377" s="3">
        <f t="shared" si="13"/>
        <v>0.57999999999992724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6862.52</v>
      </c>
      <c r="D380" s="2">
        <f>'PR-RAS'!E385</f>
        <v>11814.94</v>
      </c>
      <c r="E380" s="2">
        <v>0</v>
      </c>
      <c r="F380" s="2">
        <v>0</v>
      </c>
      <c r="G380" s="3">
        <f t="shared" si="12"/>
        <v>11556.6196</v>
      </c>
      <c r="H380" s="3">
        <f t="shared" si="13"/>
        <v>0.53999999999905413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1226.27</v>
      </c>
      <c r="D381" s="2">
        <f>'PR-RAS'!E386</f>
        <v>7865.18</v>
      </c>
      <c r="E381" s="2">
        <v>0</v>
      </c>
      <c r="F381" s="2">
        <v>0</v>
      </c>
      <c r="G381" s="3">
        <f t="shared" si="12"/>
        <v>6443.5194000000001</v>
      </c>
      <c r="H381" s="3">
        <f t="shared" si="13"/>
        <v>0.45000000000027285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8837.7900000000009</v>
      </c>
      <c r="D388" s="2">
        <f>'PR-RAS'!E393</f>
        <v>20554.759999999998</v>
      </c>
      <c r="E388" s="2">
        <v>0</v>
      </c>
      <c r="F388" s="2">
        <v>0</v>
      </c>
      <c r="G388" s="3">
        <f t="shared" si="12"/>
        <v>19329.608970000001</v>
      </c>
      <c r="H388" s="3">
        <f t="shared" si="13"/>
        <v>0.4500000000007276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8837.7900000000009</v>
      </c>
      <c r="D389" s="2">
        <f>'PR-RAS'!E394</f>
        <v>20554.759999999998</v>
      </c>
      <c r="E389" s="2">
        <v>0</v>
      </c>
      <c r="F389" s="2">
        <v>0</v>
      </c>
      <c r="G389" s="3">
        <f t="shared" si="12"/>
        <v>19379.556280000001</v>
      </c>
      <c r="H389" s="3">
        <f t="shared" si="13"/>
        <v>0.4500000000007276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31491.81</v>
      </c>
      <c r="D413" s="2">
        <f>'PR-RAS'!E418</f>
        <v>62768.820000000007</v>
      </c>
      <c r="E413" s="2">
        <v>0</v>
      </c>
      <c r="F413" s="2">
        <v>0</v>
      </c>
      <c r="G413" s="3">
        <f t="shared" si="12"/>
        <v>64696.133399999999</v>
      </c>
      <c r="H413" s="3">
        <f t="shared" si="13"/>
        <v>0.36999999999170541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62768.82</v>
      </c>
      <c r="E415" s="2">
        <v>0</v>
      </c>
      <c r="F415" s="2">
        <v>0</v>
      </c>
      <c r="G415" s="3">
        <f t="shared" si="12"/>
        <v>51972.58296</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1562073.92</v>
      </c>
      <c r="D417" s="2">
        <f>'PR-RAS'!E422</f>
        <v>1624398.2899999998</v>
      </c>
      <c r="E417" s="2">
        <v>0</v>
      </c>
      <c r="F417" s="2">
        <v>0</v>
      </c>
      <c r="G417" s="3">
        <f t="shared" si="12"/>
        <v>2001322.1279999998</v>
      </c>
      <c r="H417" s="3">
        <f t="shared" si="13"/>
        <v>0.36999999987892807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1544072.98</v>
      </c>
      <c r="D418" s="2">
        <f>'PR-RAS'!E423</f>
        <v>1801302.1400000001</v>
      </c>
      <c r="E418" s="2">
        <v>0</v>
      </c>
      <c r="F418" s="2">
        <v>0</v>
      </c>
      <c r="G418" s="3">
        <f t="shared" si="12"/>
        <v>2146164.4174199998</v>
      </c>
      <c r="H418" s="3">
        <f t="shared" si="13"/>
        <v>0.16000000014901161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18000.939999999944</v>
      </c>
      <c r="D419" s="2">
        <f>'PR-RAS'!E424</f>
        <v>0</v>
      </c>
      <c r="E419" s="2">
        <v>0</v>
      </c>
      <c r="F419" s="2">
        <v>0</v>
      </c>
      <c r="G419" s="3">
        <f t="shared" si="12"/>
        <v>7524.3929199999766</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176903.85000000033</v>
      </c>
      <c r="E420" s="2">
        <v>0</v>
      </c>
      <c r="F420" s="2">
        <v>0</v>
      </c>
      <c r="G420" s="3">
        <f t="shared" si="12"/>
        <v>148245.42630000025</v>
      </c>
      <c r="H420" s="3">
        <f t="shared" si="13"/>
        <v>0.1499999996740371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24834.5</v>
      </c>
      <c r="D421" s="2">
        <f>'PR-RAS'!E426</f>
        <v>0</v>
      </c>
      <c r="E421" s="2">
        <v>0</v>
      </c>
      <c r="F421" s="2">
        <v>0</v>
      </c>
      <c r="G421" s="3">
        <f t="shared" si="12"/>
        <v>10430.49</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7990.6399999999994</v>
      </c>
      <c r="E422" s="2">
        <v>0</v>
      </c>
      <c r="F422" s="2">
        <v>0</v>
      </c>
      <c r="G422" s="3">
        <f t="shared" si="12"/>
        <v>6728.1188799999991</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57275.08</v>
      </c>
      <c r="D423" s="2">
        <f>'PR-RAS'!E428</f>
        <v>170243.75</v>
      </c>
      <c r="E423" s="2">
        <v>0</v>
      </c>
      <c r="F423" s="2">
        <v>0</v>
      </c>
      <c r="G423" s="3">
        <f t="shared" si="12"/>
        <v>167855.80876000001</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1562073.92</v>
      </c>
      <c r="D637" s="2">
        <f>'PR-RAS'!E643</f>
        <v>1624398.2899999998</v>
      </c>
      <c r="E637" s="2">
        <v>0</v>
      </c>
      <c r="F637" s="2">
        <v>0</v>
      </c>
      <c r="G637" s="3">
        <f t="shared" si="14"/>
        <v>3059713.6380000003</v>
      </c>
      <c r="H637" s="3">
        <f t="shared" si="15"/>
        <v>0.36999999987892807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1544072.98</v>
      </c>
      <c r="D638" s="2">
        <f>'PR-RAS'!E644</f>
        <v>1801302.1400000001</v>
      </c>
      <c r="E638" s="2">
        <v>0</v>
      </c>
      <c r="F638" s="2">
        <v>0</v>
      </c>
      <c r="G638" s="3">
        <f t="shared" si="14"/>
        <v>3278433.4146199999</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18000.939999999944</v>
      </c>
      <c r="D639" s="2">
        <f>'PR-RAS'!E645</f>
        <v>0</v>
      </c>
      <c r="E639" s="2">
        <v>0</v>
      </c>
      <c r="F639" s="2">
        <v>0</v>
      </c>
      <c r="G639" s="3">
        <f t="shared" si="14"/>
        <v>11484.599719999964</v>
      </c>
      <c r="H639" s="3">
        <f t="shared" si="15"/>
        <v>6.0000000055879354E-2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176903.85000000033</v>
      </c>
      <c r="E640" s="2">
        <v>0</v>
      </c>
      <c r="F640" s="2">
        <v>0</v>
      </c>
      <c r="G640" s="3">
        <f t="shared" si="14"/>
        <v>226083.12030000042</v>
      </c>
      <c r="H640" s="3">
        <f t="shared" si="15"/>
        <v>0.1499999996740371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24834.5</v>
      </c>
      <c r="D641" s="2">
        <f>'PR-RAS'!E647</f>
        <v>0</v>
      </c>
      <c r="E641" s="2">
        <v>0</v>
      </c>
      <c r="F641" s="2">
        <v>0</v>
      </c>
      <c r="G641" s="3">
        <f t="shared" si="14"/>
        <v>15894.08</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7990.6399999999994</v>
      </c>
      <c r="E642" s="2">
        <v>0</v>
      </c>
      <c r="F642" s="2">
        <v>0</v>
      </c>
      <c r="G642" s="3">
        <f t="shared" si="14"/>
        <v>10244.000479999999</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42835.439999999944</v>
      </c>
      <c r="D643" s="2">
        <f>'PR-RAS'!E649</f>
        <v>0</v>
      </c>
      <c r="E643" s="2">
        <v>0</v>
      </c>
      <c r="F643" s="2">
        <v>0</v>
      </c>
      <c r="G643" s="3">
        <f t="shared" si="14"/>
        <v>27500.352479999965</v>
      </c>
      <c r="H643" s="3">
        <f t="shared" si="15"/>
        <v>0.43999999994412065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184894.49000000034</v>
      </c>
      <c r="E644" s="2">
        <v>0</v>
      </c>
      <c r="F644" s="2">
        <v>0</v>
      </c>
      <c r="G644" s="3">
        <f t="shared" si="14"/>
        <v>237774.31414000044</v>
      </c>
      <c r="H644" s="3">
        <f t="shared" si="15"/>
        <v>0.49000000033993274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105533.22</v>
      </c>
      <c r="D645" s="2">
        <f>'PR-RAS'!E651</f>
        <v>0</v>
      </c>
      <c r="E645" s="2">
        <v>0</v>
      </c>
      <c r="F645" s="2">
        <v>0</v>
      </c>
      <c r="G645" s="3">
        <f t="shared" si="14"/>
        <v>67963.393680000008</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52443.79</v>
      </c>
      <c r="D646" s="2">
        <f>'PR-RAS'!E653</f>
        <v>49941.87</v>
      </c>
      <c r="E646" s="2">
        <v>0</v>
      </c>
      <c r="F646" s="2">
        <v>0</v>
      </c>
      <c r="G646" s="3">
        <f t="shared" si="14"/>
        <v>98251.256850000005</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268977.68</v>
      </c>
      <c r="D647" s="2">
        <f>'PR-RAS'!E654</f>
        <v>9245.42</v>
      </c>
      <c r="E647" s="2">
        <v>0</v>
      </c>
      <c r="F647" s="2">
        <v>0</v>
      </c>
      <c r="G647" s="3">
        <f t="shared" si="14"/>
        <v>185704.66392000002</v>
      </c>
      <c r="H647" s="3">
        <f t="shared" si="15"/>
        <v>0.74000000000705768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271479.59999999998</v>
      </c>
      <c r="D648" s="2">
        <f>'PR-RAS'!E655</f>
        <v>59187.29</v>
      </c>
      <c r="E648" s="2">
        <v>0</v>
      </c>
      <c r="F648" s="2">
        <v>0</v>
      </c>
      <c r="G648" s="3">
        <f t="shared" si="14"/>
        <v>252235.65445999999</v>
      </c>
      <c r="H648" s="3">
        <f t="shared" si="15"/>
        <v>0.69000000002415618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49941.869999999995</v>
      </c>
      <c r="D649" s="2">
        <f>'PR-RAS'!E656</f>
        <v>0</v>
      </c>
      <c r="E649" s="2">
        <v>0</v>
      </c>
      <c r="F649" s="2">
        <v>0</v>
      </c>
      <c r="G649" s="3">
        <f t="shared" si="14"/>
        <v>32362.331759999997</v>
      </c>
      <c r="H649" s="3">
        <f t="shared" si="15"/>
        <v>0.13000000000465661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57</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43</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1400562.13</v>
      </c>
      <c r="D676" s="2">
        <f>'PR-RAS'!E683</f>
        <v>1447652.26</v>
      </c>
      <c r="E676" s="2">
        <v>0</v>
      </c>
      <c r="F676" s="2">
        <v>0</v>
      </c>
      <c r="G676" s="3">
        <f t="shared" si="14"/>
        <v>2899709.9887500005</v>
      </c>
      <c r="H676" s="3">
        <f t="shared" si="15"/>
        <v>0.38999999989755452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4646.57</v>
      </c>
      <c r="D677" s="2">
        <f>'PR-RAS'!E684</f>
        <v>5715.14</v>
      </c>
      <c r="E677" s="2">
        <v>0</v>
      </c>
      <c r="F677" s="2">
        <v>0</v>
      </c>
      <c r="G677" s="3">
        <f t="shared" si="14"/>
        <v>10867.9506</v>
      </c>
      <c r="H677" s="3">
        <f t="shared" si="15"/>
        <v>0.57000000000061846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37008.089999999997</v>
      </c>
      <c r="D678" s="2">
        <f>'PR-RAS'!E685</f>
        <v>36374.81</v>
      </c>
      <c r="E678" s="2">
        <v>0</v>
      </c>
      <c r="F678" s="2">
        <v>0</v>
      </c>
      <c r="G678" s="3">
        <f t="shared" si="14"/>
        <v>74305.969670000006</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1276</v>
      </c>
      <c r="D717" s="2">
        <f>'PR-RAS'!E724</f>
        <v>1545</v>
      </c>
      <c r="E717" s="2">
        <v>0</v>
      </c>
      <c r="F717" s="2">
        <v>0</v>
      </c>
      <c r="G717" s="3">
        <f t="shared" si="14"/>
        <v>3126.056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44781.95</v>
      </c>
      <c r="D727" s="2">
        <f>'PR-RAS'!E734</f>
        <v>51003.29</v>
      </c>
      <c r="E727" s="2">
        <v>0</v>
      </c>
      <c r="F727" s="2">
        <v>0</v>
      </c>
      <c r="G727" s="3">
        <f t="shared" si="14"/>
        <v>106568.47278</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2515.3200000000002</v>
      </c>
      <c r="D729" s="2">
        <f>'PR-RAS'!E736</f>
        <v>974.9</v>
      </c>
      <c r="E729" s="2">
        <v>0</v>
      </c>
      <c r="F729" s="2">
        <v>0</v>
      </c>
      <c r="G729" s="3">
        <f t="shared" si="14"/>
        <v>3250.60736</v>
      </c>
      <c r="H729" s="3">
        <f t="shared" si="15"/>
        <v>0.42000000000018645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2312.17</v>
      </c>
      <c r="D731" s="2">
        <f>'PR-RAS'!E738</f>
        <v>3508.18</v>
      </c>
      <c r="E731" s="2">
        <v>0</v>
      </c>
      <c r="F731" s="2">
        <v>0</v>
      </c>
      <c r="G731" s="3">
        <f t="shared" si="14"/>
        <v>6809.8268999999991</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7021.23</v>
      </c>
      <c r="E737" s="2">
        <v>0</v>
      </c>
      <c r="F737" s="2">
        <v>0</v>
      </c>
      <c r="G737" s="3">
        <f t="shared" si="28"/>
        <v>10335.250559999999</v>
      </c>
      <c r="H737" s="3">
        <f t="shared" si="29"/>
        <v>0.22999999999956344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27644.400000000001</v>
      </c>
      <c r="D848" s="2">
        <f>'PR-RAS'!E855</f>
        <v>19387.09</v>
      </c>
      <c r="E848" s="2">
        <v>0</v>
      </c>
      <c r="F848" s="2">
        <v>0</v>
      </c>
      <c r="G848" s="3">
        <f t="shared" si="34"/>
        <v>56256.537259999997</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1693163.8099999996</v>
      </c>
      <c r="D1011" s="7">
        <f>BILANCA!E6</f>
        <v>1736919.45</v>
      </c>
      <c r="E1011" s="7">
        <v>0</v>
      </c>
      <c r="F1011" s="7">
        <v>0</v>
      </c>
      <c r="G1011" s="8">
        <f t="shared" ref="G1011:G1306" si="38">B1011/1000*C1011+B1011/500*D1011</f>
        <v>5167.0027099999998</v>
      </c>
      <c r="H1011" s="8">
        <f t="shared" si="35"/>
        <v>0.6400000003632158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1528181.6199999996</v>
      </c>
      <c r="D1012" s="2">
        <f>BILANCA!E7</f>
        <v>1600708.13</v>
      </c>
      <c r="E1012" s="2">
        <v>0</v>
      </c>
      <c r="F1012" s="2">
        <v>0</v>
      </c>
      <c r="G1012" s="3">
        <f t="shared" si="38"/>
        <v>9459.1957599999987</v>
      </c>
      <c r="H1012" s="3">
        <f t="shared" si="35"/>
        <v>0.51000000024214387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139968.18</v>
      </c>
      <c r="D1013" s="2">
        <f>BILANCA!E8</f>
        <v>139968.18</v>
      </c>
      <c r="E1013" s="2">
        <v>0</v>
      </c>
      <c r="F1013" s="2">
        <v>0</v>
      </c>
      <c r="G1013" s="3">
        <f t="shared" si="38"/>
        <v>1259.71362</v>
      </c>
      <c r="H1013" s="3">
        <f t="shared" si="35"/>
        <v>0.35999999998603016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165551.91</v>
      </c>
      <c r="D1014" s="2">
        <f>BILANCA!E9</f>
        <v>165551.91</v>
      </c>
      <c r="E1014" s="2">
        <v>0</v>
      </c>
      <c r="F1014" s="2">
        <v>0</v>
      </c>
      <c r="G1014" s="3">
        <f t="shared" si="38"/>
        <v>1986.6229200000002</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25583.73</v>
      </c>
      <c r="D1016" s="2">
        <f>BILANCA!E11</f>
        <v>25583.73</v>
      </c>
      <c r="E1016" s="2">
        <v>0</v>
      </c>
      <c r="F1016" s="2">
        <v>0</v>
      </c>
      <c r="G1016" s="3">
        <f t="shared" si="38"/>
        <v>460.50713999999994</v>
      </c>
      <c r="H1016" s="3">
        <f t="shared" si="35"/>
        <v>0.54000000000087311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1386320.7799999998</v>
      </c>
      <c r="D1017" s="2">
        <f>BILANCA!E12</f>
        <v>1458847.29</v>
      </c>
      <c r="E1017" s="2">
        <v>0</v>
      </c>
      <c r="F1017" s="2">
        <v>0</v>
      </c>
      <c r="G1017" s="3">
        <f t="shared" si="38"/>
        <v>30128.107519999998</v>
      </c>
      <c r="H1017" s="3">
        <f t="shared" si="3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926701.05999999994</v>
      </c>
      <c r="D1018" s="2">
        <f>BILANCA!E13</f>
        <v>1013189.6299999999</v>
      </c>
      <c r="E1018" s="2">
        <v>0</v>
      </c>
      <c r="F1018" s="2">
        <v>0</v>
      </c>
      <c r="G1018" s="3">
        <f t="shared" si="38"/>
        <v>23624.64256</v>
      </c>
      <c r="H1018" s="3">
        <f t="shared" si="35"/>
        <v>0.43000000005122274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142923.69</v>
      </c>
      <c r="D1019" s="2">
        <f>BILANCA!E14</f>
        <v>142923.69</v>
      </c>
      <c r="E1019" s="2">
        <v>0</v>
      </c>
      <c r="F1019" s="2">
        <v>0</v>
      </c>
      <c r="G1019" s="3">
        <f t="shared" si="38"/>
        <v>3858.9396299999999</v>
      </c>
      <c r="H1019" s="3">
        <f t="shared" si="35"/>
        <v>0.61999999999534339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1070275.24</v>
      </c>
      <c r="D1020" s="2">
        <f>BILANCA!E15</f>
        <v>1198122.94</v>
      </c>
      <c r="E1020" s="2">
        <v>0</v>
      </c>
      <c r="F1020" s="2">
        <v>0</v>
      </c>
      <c r="G1020" s="3">
        <f t="shared" si="38"/>
        <v>34665.211199999998</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6682.22</v>
      </c>
      <c r="D1021" s="2">
        <f>BILANCA!E16</f>
        <v>6682.22</v>
      </c>
      <c r="E1021" s="2">
        <v>0</v>
      </c>
      <c r="F1021" s="2">
        <v>0</v>
      </c>
      <c r="G1021" s="3">
        <f t="shared" si="38"/>
        <v>220.51326</v>
      </c>
      <c r="H1021" s="3">
        <f t="shared" si="35"/>
        <v>0.44000000000050932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885.53</v>
      </c>
      <c r="D1022" s="2">
        <f>BILANCA!E17</f>
        <v>885.53</v>
      </c>
      <c r="E1022" s="2">
        <v>0</v>
      </c>
      <c r="F1022" s="2">
        <v>0</v>
      </c>
      <c r="G1022" s="3">
        <f t="shared" si="38"/>
        <v>31.879080000000002</v>
      </c>
      <c r="H1022" s="3">
        <f t="shared" si="35"/>
        <v>0.94000000000005457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294065.62</v>
      </c>
      <c r="D1023" s="2">
        <f>BILANCA!E18</f>
        <v>335424.75</v>
      </c>
      <c r="E1023" s="2">
        <v>0</v>
      </c>
      <c r="F1023" s="2">
        <v>0</v>
      </c>
      <c r="G1023" s="3">
        <f t="shared" si="38"/>
        <v>12543.896559999999</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258993.17999999993</v>
      </c>
      <c r="D1024" s="2">
        <f>BILANCA!E19</f>
        <v>276096.43999999994</v>
      </c>
      <c r="E1024" s="2">
        <v>0</v>
      </c>
      <c r="F1024" s="2">
        <v>0</v>
      </c>
      <c r="G1024" s="3">
        <f t="shared" si="38"/>
        <v>11356.604839999998</v>
      </c>
      <c r="H1024" s="3">
        <f t="shared" si="35"/>
        <v>0.61999999987892807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262999.21999999997</v>
      </c>
      <c r="D1025" s="2">
        <f>BILANCA!E20</f>
        <v>286644.43</v>
      </c>
      <c r="E1025" s="2">
        <v>0</v>
      </c>
      <c r="F1025" s="2">
        <v>0</v>
      </c>
      <c r="G1025" s="3">
        <f t="shared" si="38"/>
        <v>12544.321199999998</v>
      </c>
      <c r="H1025" s="3">
        <f t="shared" si="35"/>
        <v>0.6499999999650754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9020.5</v>
      </c>
      <c r="D1026" s="2">
        <f>BILANCA!E21</f>
        <v>7655.88</v>
      </c>
      <c r="E1026" s="2">
        <v>0</v>
      </c>
      <c r="F1026" s="2">
        <v>0</v>
      </c>
      <c r="G1026" s="3">
        <f t="shared" si="38"/>
        <v>389.31616000000002</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154268.71</v>
      </c>
      <c r="D1027" s="2">
        <f>BILANCA!E22</f>
        <v>159474.04</v>
      </c>
      <c r="E1027" s="2">
        <v>0</v>
      </c>
      <c r="F1027" s="2">
        <v>0</v>
      </c>
      <c r="G1027" s="3">
        <f t="shared" si="38"/>
        <v>8044.6854300000014</v>
      </c>
      <c r="H1027" s="3">
        <f t="shared" si="35"/>
        <v>0.33000000001629815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893.32</v>
      </c>
      <c r="D1029" s="2">
        <f>BILANCA!E24</f>
        <v>3664.72</v>
      </c>
      <c r="E1029" s="2">
        <v>0</v>
      </c>
      <c r="F1029" s="2">
        <v>0</v>
      </c>
      <c r="G1029" s="3">
        <f t="shared" si="38"/>
        <v>156.23244</v>
      </c>
      <c r="H1029" s="3">
        <f t="shared" si="35"/>
        <v>0.60000000000025011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26132.99</v>
      </c>
      <c r="D1030" s="2">
        <f>BILANCA!E25</f>
        <v>37122.94</v>
      </c>
      <c r="E1030" s="2">
        <v>0</v>
      </c>
      <c r="F1030" s="2">
        <v>0</v>
      </c>
      <c r="G1030" s="3">
        <f t="shared" si="38"/>
        <v>2007.5774000000001</v>
      </c>
      <c r="H1030" s="3">
        <f t="shared" si="35"/>
        <v>6.9999999996070983E-2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25557.25</v>
      </c>
      <c r="D1031" s="2">
        <f>BILANCA!E26</f>
        <v>98669.31</v>
      </c>
      <c r="E1031" s="2">
        <v>0</v>
      </c>
      <c r="F1031" s="2">
        <v>0</v>
      </c>
      <c r="G1031" s="3">
        <f t="shared" si="38"/>
        <v>4680.8132700000006</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219878.81</v>
      </c>
      <c r="D1033" s="2">
        <f>BILANCA!E28</f>
        <v>317134.88</v>
      </c>
      <c r="E1033" s="2">
        <v>0</v>
      </c>
      <c r="F1033" s="2">
        <v>0</v>
      </c>
      <c r="G1033" s="3">
        <f t="shared" si="38"/>
        <v>19645.417110000002</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80213.63</v>
      </c>
      <c r="D1034" s="2">
        <f>BILANCA!E29</f>
        <v>61513.23</v>
      </c>
      <c r="E1034" s="2">
        <v>0</v>
      </c>
      <c r="F1034" s="2">
        <v>0</v>
      </c>
      <c r="G1034" s="3">
        <f t="shared" si="38"/>
        <v>4877.7621600000002</v>
      </c>
      <c r="H1034" s="3">
        <f t="shared" si="35"/>
        <v>0.59999999999854481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80213.63</v>
      </c>
      <c r="D1035" s="2">
        <f>BILANCA!E30</f>
        <v>80213.63</v>
      </c>
      <c r="E1035" s="2">
        <v>0</v>
      </c>
      <c r="F1035" s="2">
        <v>0</v>
      </c>
      <c r="G1035" s="3">
        <f t="shared" si="38"/>
        <v>6016.0222500000009</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18700.400000000001</v>
      </c>
      <c r="E1039" s="2">
        <v>0</v>
      </c>
      <c r="F1039" s="2">
        <v>0</v>
      </c>
      <c r="G1039" s="3">
        <f t="shared" si="38"/>
        <v>1084.6232000000002</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118356.92999999998</v>
      </c>
      <c r="D1040" s="2">
        <f>BILANCA!E35</f>
        <v>105992.00999999998</v>
      </c>
      <c r="E1040" s="2">
        <v>0</v>
      </c>
      <c r="F1040" s="2">
        <v>0</v>
      </c>
      <c r="G1040" s="3">
        <f t="shared" si="38"/>
        <v>9910.2284999999974</v>
      </c>
      <c r="H1040" s="3">
        <f t="shared" si="35"/>
        <v>8.000000000174623E-2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120164.37</v>
      </c>
      <c r="D1041" s="2">
        <f>BILANCA!E36</f>
        <v>144207.62</v>
      </c>
      <c r="E1041" s="2">
        <v>0</v>
      </c>
      <c r="F1041" s="2">
        <v>0</v>
      </c>
      <c r="G1041" s="3">
        <f t="shared" si="38"/>
        <v>12665.967909999999</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17532.55</v>
      </c>
      <c r="D1043" s="2">
        <f>BILANCA!E38</f>
        <v>17532.55</v>
      </c>
      <c r="E1043" s="2">
        <v>0</v>
      </c>
      <c r="F1043" s="2">
        <v>0</v>
      </c>
      <c r="G1043" s="3">
        <f t="shared" si="38"/>
        <v>1735.7224500000002</v>
      </c>
      <c r="H1043" s="3">
        <f t="shared" si="35"/>
        <v>0.90000000000145519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19339.990000000002</v>
      </c>
      <c r="D1045" s="2">
        <f>BILANCA!E40</f>
        <v>55748.160000000003</v>
      </c>
      <c r="E1045" s="2">
        <v>0</v>
      </c>
      <c r="F1045" s="2">
        <v>0</v>
      </c>
      <c r="G1045" s="3">
        <f t="shared" si="38"/>
        <v>4579.2708500000008</v>
      </c>
      <c r="H1045" s="3">
        <f t="shared" si="35"/>
        <v>0.17000000000189175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100.87</v>
      </c>
      <c r="D1046" s="2">
        <f>BILANCA!E41</f>
        <v>100.87</v>
      </c>
      <c r="E1046" s="2">
        <v>0</v>
      </c>
      <c r="F1046" s="2">
        <v>0</v>
      </c>
      <c r="G1046" s="3">
        <f t="shared" si="38"/>
        <v>10.89396</v>
      </c>
      <c r="H1046" s="3">
        <f t="shared" si="35"/>
        <v>0.25999999999999091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100.87</v>
      </c>
      <c r="D1047" s="2">
        <f>BILANCA!E42</f>
        <v>100.87</v>
      </c>
      <c r="E1047" s="2">
        <v>0</v>
      </c>
      <c r="F1047" s="2">
        <v>0</v>
      </c>
      <c r="G1047" s="3">
        <f t="shared" si="38"/>
        <v>11.196570000000001</v>
      </c>
      <c r="H1047" s="3">
        <f t="shared" si="35"/>
        <v>0.25999999999999091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1955.11</v>
      </c>
      <c r="D1050" s="2">
        <f>BILANCA!E45</f>
        <v>1955.11</v>
      </c>
      <c r="E1050" s="2">
        <v>0</v>
      </c>
      <c r="F1050" s="2">
        <v>0</v>
      </c>
      <c r="G1050" s="3">
        <f t="shared" si="38"/>
        <v>234.61319999999998</v>
      </c>
      <c r="H1050" s="3">
        <f t="shared" si="35"/>
        <v>0.21999999999979991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1955.11</v>
      </c>
      <c r="D1053" s="2">
        <f>BILANCA!E48</f>
        <v>1955.11</v>
      </c>
      <c r="E1053" s="2">
        <v>0</v>
      </c>
      <c r="F1053" s="2">
        <v>0</v>
      </c>
      <c r="G1053" s="3">
        <f t="shared" si="38"/>
        <v>252.20918999999998</v>
      </c>
      <c r="H1053" s="3">
        <f t="shared" si="35"/>
        <v>0.21999999999979991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1892.6600000000035</v>
      </c>
      <c r="D1057" s="2">
        <f>BILANCA!E52</f>
        <v>1892.6600000000035</v>
      </c>
      <c r="E1057" s="2">
        <v>0</v>
      </c>
      <c r="F1057" s="2">
        <v>0</v>
      </c>
      <c r="G1057" s="3">
        <f t="shared" si="38"/>
        <v>266.86506000000048</v>
      </c>
      <c r="H1057" s="3">
        <f t="shared" si="35"/>
        <v>0.67999999999301508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1892.66</v>
      </c>
      <c r="D1058" s="2">
        <f>BILANCA!E53</f>
        <v>1892.66</v>
      </c>
      <c r="E1058" s="2">
        <v>0</v>
      </c>
      <c r="F1058" s="2">
        <v>0</v>
      </c>
      <c r="G1058" s="3">
        <f t="shared" si="38"/>
        <v>272.54304000000002</v>
      </c>
      <c r="H1058" s="3">
        <f t="shared" si="35"/>
        <v>0.67999999999983629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74356.399999999994</v>
      </c>
      <c r="D1059" s="2">
        <f>BILANCA!E54</f>
        <v>85142.65</v>
      </c>
      <c r="E1059" s="2">
        <v>0</v>
      </c>
      <c r="F1059" s="2">
        <v>0</v>
      </c>
      <c r="G1059" s="3">
        <f t="shared" si="38"/>
        <v>11987.443299999999</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74356.399999999994</v>
      </c>
      <c r="D1060" s="2">
        <f>BILANCA!E55</f>
        <v>85142.65</v>
      </c>
      <c r="E1060" s="2">
        <v>0</v>
      </c>
      <c r="F1060" s="2">
        <v>0</v>
      </c>
      <c r="G1060" s="3">
        <f t="shared" si="38"/>
        <v>12232.084999999999</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164982.19</v>
      </c>
      <c r="D1074" s="2">
        <f>BILANCA!E69</f>
        <v>136211.32</v>
      </c>
      <c r="E1074" s="2">
        <v>0</v>
      </c>
      <c r="F1074" s="2">
        <v>0</v>
      </c>
      <c r="G1074" s="3">
        <f t="shared" si="38"/>
        <v>27993.90912</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49941.87</v>
      </c>
      <c r="D1075" s="2">
        <f>BILANCA!E70</f>
        <v>0</v>
      </c>
      <c r="E1075" s="2">
        <v>0</v>
      </c>
      <c r="F1075" s="2">
        <v>0</v>
      </c>
      <c r="G1075" s="3">
        <f t="shared" si="38"/>
        <v>3246.2215500000002</v>
      </c>
      <c r="H1075" s="3">
        <f t="shared" si="35"/>
        <v>0.12999999999738066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49941.87</v>
      </c>
      <c r="D1076" s="2">
        <f>BILANCA!E71</f>
        <v>0</v>
      </c>
      <c r="E1076" s="2">
        <v>0</v>
      </c>
      <c r="F1076" s="2">
        <v>0</v>
      </c>
      <c r="G1076" s="3">
        <f t="shared" si="38"/>
        <v>3296.1634200000003</v>
      </c>
      <c r="H1076" s="3">
        <f t="shared" si="35"/>
        <v>0.12999999999738066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49941.87</v>
      </c>
      <c r="D1078" s="2">
        <f>BILANCA!E73</f>
        <v>0</v>
      </c>
      <c r="E1078" s="2">
        <v>0</v>
      </c>
      <c r="F1078" s="2">
        <v>0</v>
      </c>
      <c r="G1078" s="3">
        <f t="shared" si="38"/>
        <v>3396.0471600000005</v>
      </c>
      <c r="H1078" s="3">
        <f t="shared" si="35"/>
        <v>0.12999999999738066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8095.54</v>
      </c>
      <c r="D1087" s="2">
        <f>BILANCA!E82</f>
        <v>10909.56</v>
      </c>
      <c r="E1087" s="2">
        <v>0</v>
      </c>
      <c r="F1087" s="2">
        <v>0</v>
      </c>
      <c r="G1087" s="3">
        <f t="shared" si="38"/>
        <v>2303.4288200000001</v>
      </c>
      <c r="H1087" s="3">
        <f t="shared" si="35"/>
        <v>0.9000000000005457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461.56</v>
      </c>
      <c r="D1090" s="2">
        <f>BILANCA!E85</f>
        <v>461.56</v>
      </c>
      <c r="E1090" s="2">
        <v>0</v>
      </c>
      <c r="F1090" s="2">
        <v>0</v>
      </c>
      <c r="G1090" s="3">
        <f t="shared" si="38"/>
        <v>110.77439999999999</v>
      </c>
      <c r="H1090" s="3">
        <f t="shared" si="35"/>
        <v>0.87999999999999545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7633.98</v>
      </c>
      <c r="D1092" s="2">
        <f>BILANCA!E87</f>
        <v>10448</v>
      </c>
      <c r="E1092" s="2">
        <v>0</v>
      </c>
      <c r="F1092" s="2">
        <v>0</v>
      </c>
      <c r="G1092" s="3">
        <f t="shared" si="38"/>
        <v>2339.4583600000001</v>
      </c>
      <c r="H1092" s="3">
        <f t="shared" si="35"/>
        <v>2.0000000000436557E-2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1411.56</v>
      </c>
      <c r="D1152" s="2">
        <f>BILANCA!E147</f>
        <v>125301.76000000001</v>
      </c>
      <c r="E1152" s="2">
        <v>0</v>
      </c>
      <c r="F1152" s="2">
        <v>0</v>
      </c>
      <c r="G1152" s="3">
        <f t="shared" si="38"/>
        <v>35786.141360000001</v>
      </c>
      <c r="H1152" s="3">
        <f t="shared" si="41"/>
        <v>0.67999999999074134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113412.66</v>
      </c>
      <c r="E1155" s="2">
        <v>0</v>
      </c>
      <c r="F1155" s="2">
        <v>0</v>
      </c>
      <c r="G1155" s="3">
        <f t="shared" si="38"/>
        <v>32889.671399999999</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113412.66</v>
      </c>
      <c r="E1161" s="2">
        <v>0</v>
      </c>
      <c r="F1161" s="2">
        <v>0</v>
      </c>
      <c r="G1161" s="3">
        <f t="shared" si="38"/>
        <v>34250.623319999999</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166.99</v>
      </c>
      <c r="D1165" s="2">
        <f>BILANCA!E160</f>
        <v>23.67</v>
      </c>
      <c r="E1165" s="2">
        <v>0</v>
      </c>
      <c r="F1165" s="2">
        <v>0</v>
      </c>
      <c r="G1165" s="3">
        <f t="shared" si="38"/>
        <v>33.221150000000002</v>
      </c>
      <c r="H1165" s="3">
        <f t="shared" si="41"/>
        <v>0.3399999999999892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1244.57</v>
      </c>
      <c r="D1166" s="2">
        <f>BILANCA!E161</f>
        <v>943.9</v>
      </c>
      <c r="E1166" s="2">
        <v>0</v>
      </c>
      <c r="F1166" s="2">
        <v>0</v>
      </c>
      <c r="G1166" s="3">
        <f t="shared" si="38"/>
        <v>488.64972</v>
      </c>
      <c r="H1166" s="3">
        <f t="shared" si="41"/>
        <v>0.5300000000000864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10921.53</v>
      </c>
      <c r="E1167" s="2">
        <v>0</v>
      </c>
      <c r="F1167" s="2">
        <v>0</v>
      </c>
      <c r="G1167" s="3">
        <f t="shared" si="38"/>
        <v>3429.3604200000004</v>
      </c>
      <c r="H1167" s="3">
        <f t="shared" si="41"/>
        <v>0.46999999999934516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105533.22</v>
      </c>
      <c r="D1176" s="2">
        <f>BILANCA!E171</f>
        <v>0</v>
      </c>
      <c r="E1176" s="2">
        <v>0</v>
      </c>
      <c r="F1176" s="2">
        <v>0</v>
      </c>
      <c r="G1176" s="3">
        <f t="shared" si="38"/>
        <v>17518.514520000001</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105533.22</v>
      </c>
      <c r="D1179" s="2">
        <f>BILANCA!E174</f>
        <v>0</v>
      </c>
      <c r="E1179" s="2">
        <v>0</v>
      </c>
      <c r="F1179" s="2">
        <v>0</v>
      </c>
      <c r="G1179" s="3">
        <f t="shared" si="38"/>
        <v>17835.11418</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1693163.8099999998</v>
      </c>
      <c r="D1180" s="2">
        <f>BILANCA!E176</f>
        <v>1736919.45</v>
      </c>
      <c r="E1180" s="2">
        <v>0</v>
      </c>
      <c r="F1180" s="2">
        <v>0</v>
      </c>
      <c r="G1180" s="3">
        <f t="shared" si="38"/>
        <v>878390.46069999994</v>
      </c>
      <c r="H1180" s="3">
        <f t="shared" si="41"/>
        <v>0.64000000013038516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118094.91</v>
      </c>
      <c r="D1181" s="2">
        <f>BILANCA!E177</f>
        <v>153259.22</v>
      </c>
      <c r="E1181" s="2">
        <v>0</v>
      </c>
      <c r="F1181" s="2">
        <v>0</v>
      </c>
      <c r="G1181" s="3">
        <f t="shared" si="38"/>
        <v>72608.882850000009</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118094.91</v>
      </c>
      <c r="D1182" s="2">
        <f>BILANCA!E178</f>
        <v>126494.52</v>
      </c>
      <c r="E1182" s="2">
        <v>0</v>
      </c>
      <c r="F1182" s="2">
        <v>0</v>
      </c>
      <c r="G1182" s="3">
        <f t="shared" si="38"/>
        <v>63826.439400000003</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101919.72</v>
      </c>
      <c r="D1183" s="2">
        <f>BILANCA!E179</f>
        <v>111639.86</v>
      </c>
      <c r="E1183" s="2">
        <v>0</v>
      </c>
      <c r="F1183" s="2">
        <v>0</v>
      </c>
      <c r="G1183" s="3">
        <f t="shared" si="38"/>
        <v>56259.503119999994</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8816.41</v>
      </c>
      <c r="D1184" s="2">
        <f>BILANCA!E180</f>
        <v>14782.2</v>
      </c>
      <c r="E1184" s="2">
        <v>0</v>
      </c>
      <c r="F1184" s="2">
        <v>0</v>
      </c>
      <c r="G1184" s="3">
        <f t="shared" si="38"/>
        <v>6678.2609400000001</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56.66</v>
      </c>
      <c r="D1185" s="2">
        <f>BILANCA!E181</f>
        <v>3.99</v>
      </c>
      <c r="E1185" s="2">
        <v>0</v>
      </c>
      <c r="F1185" s="2">
        <v>0</v>
      </c>
      <c r="G1185" s="3">
        <f t="shared" si="38"/>
        <v>11.311999999999998</v>
      </c>
      <c r="H1185" s="3">
        <f t="shared" si="41"/>
        <v>0.3500000000000032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56.66</v>
      </c>
      <c r="D1188" s="2">
        <f>BILANCA!E184</f>
        <v>3.99</v>
      </c>
      <c r="E1188" s="2">
        <v>0</v>
      </c>
      <c r="F1188" s="2">
        <v>0</v>
      </c>
      <c r="G1188" s="3">
        <f t="shared" si="38"/>
        <v>11.505919999999998</v>
      </c>
      <c r="H1188" s="3">
        <f t="shared" si="41"/>
        <v>0.3500000000000032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7302.12</v>
      </c>
      <c r="D1200" s="2">
        <f>BILANCA!E196</f>
        <v>68.47</v>
      </c>
      <c r="E1200" s="2">
        <v>0</v>
      </c>
      <c r="F1200" s="2">
        <v>0</v>
      </c>
      <c r="G1200" s="3">
        <f t="shared" si="38"/>
        <v>1413.4214000000002</v>
      </c>
      <c r="H1200" s="3">
        <f t="shared" si="41"/>
        <v>0.58999999999988972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18378.07</v>
      </c>
      <c r="E1201" s="2">
        <v>0</v>
      </c>
      <c r="F1201" s="2">
        <v>0</v>
      </c>
      <c r="G1201" s="3">
        <f t="shared" si="38"/>
        <v>7020.42274</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18378.07</v>
      </c>
      <c r="E1203" s="2">
        <v>0</v>
      </c>
      <c r="F1203" s="2">
        <v>0</v>
      </c>
      <c r="G1203" s="3">
        <f t="shared" si="44"/>
        <v>7093.9350199999999</v>
      </c>
      <c r="H1203" s="3">
        <f t="shared" si="45"/>
        <v>6.9999999999708962E-2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8386.6299999999992</v>
      </c>
      <c r="E1251" s="2">
        <v>0</v>
      </c>
      <c r="F1251" s="2">
        <v>0</v>
      </c>
      <c r="G1251" s="3">
        <f>B1251/1000*C1251+B1251/500*D1251</f>
        <v>4042.3556599999993</v>
      </c>
      <c r="H1251" s="3">
        <f>ABS(C1251-ROUND(C1251,0))+ABS(D1251-ROUND(D1251,0))</f>
        <v>0.37000000000080036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1575068.9</v>
      </c>
      <c r="D1255" s="2">
        <f>BILANCA!E251</f>
        <v>1583660.23</v>
      </c>
      <c r="E1255" s="2">
        <v>0</v>
      </c>
      <c r="F1255" s="2">
        <v>0</v>
      </c>
      <c r="G1255" s="3">
        <f t="shared" si="38"/>
        <v>1161885.3931999998</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1474958.38</v>
      </c>
      <c r="D1256" s="2">
        <f>BILANCA!E252</f>
        <v>1598310.97</v>
      </c>
      <c r="E1256" s="2">
        <v>0</v>
      </c>
      <c r="F1256" s="2">
        <v>0</v>
      </c>
      <c r="G1256" s="3">
        <f t="shared" si="38"/>
        <v>1149208.7587199998</v>
      </c>
      <c r="H1256" s="3">
        <f t="shared" si="41"/>
        <v>0.40999999991618097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1474958.38</v>
      </c>
      <c r="D1257" s="2">
        <f>BILANCA!E253</f>
        <v>1598310.97</v>
      </c>
      <c r="E1257" s="2">
        <v>0</v>
      </c>
      <c r="F1257" s="2">
        <v>0</v>
      </c>
      <c r="G1257" s="3">
        <f t="shared" si="38"/>
        <v>1153880.33904</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42835.44</v>
      </c>
      <c r="D1259" s="2">
        <f>BILANCA!E255</f>
        <v>-184894.49</v>
      </c>
      <c r="E1259" s="2">
        <v>0</v>
      </c>
      <c r="F1259" s="2">
        <v>0</v>
      </c>
      <c r="G1259" s="3">
        <f t="shared" si="38"/>
        <v>-81411.431459999993</v>
      </c>
      <c r="H1259" s="3">
        <f t="shared" si="41"/>
        <v>0.92999999999301508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42835.44</v>
      </c>
      <c r="D1260" s="2">
        <f>BILANCA!E256</f>
        <v>0</v>
      </c>
      <c r="E1260" s="2">
        <v>0</v>
      </c>
      <c r="F1260" s="2">
        <v>0</v>
      </c>
      <c r="G1260" s="3">
        <f t="shared" si="38"/>
        <v>10708.86</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42835.44</v>
      </c>
      <c r="D1261" s="2">
        <f>BILANCA!E257</f>
        <v>0</v>
      </c>
      <c r="E1261" s="2">
        <v>0</v>
      </c>
      <c r="F1261" s="2">
        <v>0</v>
      </c>
      <c r="G1261" s="3">
        <f t="shared" si="38"/>
        <v>10751.695440000001</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184894.49</v>
      </c>
      <c r="E1264" s="2">
        <v>0</v>
      </c>
      <c r="F1264" s="2">
        <v>0</v>
      </c>
      <c r="G1264" s="3">
        <f t="shared" si="38"/>
        <v>93926.40092</v>
      </c>
      <c r="H1264" s="3">
        <f t="shared" si="41"/>
        <v>0.48999999999068677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184894.49</v>
      </c>
      <c r="E1265" s="2">
        <v>0</v>
      </c>
      <c r="F1265" s="2">
        <v>0</v>
      </c>
      <c r="G1265" s="3">
        <f t="shared" si="38"/>
        <v>94296.189899999998</v>
      </c>
      <c r="H1265" s="3">
        <f t="shared" si="41"/>
        <v>0.48999999999068677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57275.08</v>
      </c>
      <c r="D1278" s="2">
        <f>BILANCA!E274</f>
        <v>170243.75</v>
      </c>
      <c r="E1278" s="2">
        <v>0</v>
      </c>
      <c r="F1278" s="2">
        <v>0</v>
      </c>
      <c r="G1278" s="3">
        <f t="shared" si="38"/>
        <v>106600.37144000002</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113412.66</v>
      </c>
      <c r="E1281" s="2">
        <v>0</v>
      </c>
      <c r="F1281" s="2">
        <v>0</v>
      </c>
      <c r="G1281" s="3">
        <f t="shared" si="48"/>
        <v>61469.661720000004</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113412.66</v>
      </c>
      <c r="E1287" s="2">
        <v>0</v>
      </c>
      <c r="F1287" s="2">
        <v>0</v>
      </c>
      <c r="G1287" s="3">
        <f t="shared" si="48"/>
        <v>62830.61364000001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55128.23</v>
      </c>
      <c r="D1291" s="2">
        <f>BILANCA!E287</f>
        <v>54984.91</v>
      </c>
      <c r="E1291" s="2">
        <v>0</v>
      </c>
      <c r="F1291" s="2">
        <v>0</v>
      </c>
      <c r="G1291" s="3">
        <f t="shared" si="48"/>
        <v>46392.552050000006</v>
      </c>
      <c r="H1291" s="3">
        <f t="shared" si="49"/>
        <v>0.31999999999970896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2146.85</v>
      </c>
      <c r="D1292" s="2">
        <f>BILANCA!E288</f>
        <v>1846.18</v>
      </c>
      <c r="E1292" s="2">
        <v>0</v>
      </c>
      <c r="F1292" s="2">
        <v>0</v>
      </c>
      <c r="G1292" s="3">
        <f t="shared" si="48"/>
        <v>1646.6572199999998</v>
      </c>
      <c r="H1292" s="3">
        <f t="shared" si="49"/>
        <v>0.33000000000015461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7207.35</v>
      </c>
      <c r="D1301" s="2">
        <f>BILANCA!E297</f>
        <v>0</v>
      </c>
      <c r="E1301" s="2">
        <v>0</v>
      </c>
      <c r="F1301" s="2">
        <v>0</v>
      </c>
      <c r="G1301" s="3">
        <f t="shared" si="38"/>
        <v>2097.3388500000001</v>
      </c>
      <c r="H1301" s="3">
        <f t="shared" si="41"/>
        <v>0.3500000000003638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7207.35</v>
      </c>
      <c r="D1302" s="2">
        <f>BILANCA!E298</f>
        <v>0</v>
      </c>
      <c r="E1302" s="2">
        <v>0</v>
      </c>
      <c r="F1302" s="2">
        <v>0</v>
      </c>
      <c r="G1302" s="3">
        <f t="shared" si="38"/>
        <v>2104.5461999999998</v>
      </c>
      <c r="H1302" s="3">
        <f t="shared" si="41"/>
        <v>0.3500000000003638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293.35000000000002</v>
      </c>
      <c r="D1305" s="2">
        <f>BILANCA!E302</f>
        <v>124409.59</v>
      </c>
      <c r="E1305" s="2">
        <v>0</v>
      </c>
      <c r="F1305" s="2">
        <v>0</v>
      </c>
      <c r="G1305" s="3">
        <f t="shared" si="38"/>
        <v>73488.196349999998</v>
      </c>
      <c r="H1305" s="3">
        <f t="shared" si="41"/>
        <v>0.7600000000035152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1118.21</v>
      </c>
      <c r="D1306" s="2">
        <f>BILANCA!E303</f>
        <v>892.17</v>
      </c>
      <c r="E1306" s="2">
        <v>0</v>
      </c>
      <c r="F1306" s="2">
        <v>0</v>
      </c>
      <c r="G1306" s="3">
        <f t="shared" si="38"/>
        <v>859.15480000000002</v>
      </c>
      <c r="H1306" s="3">
        <f t="shared" si="41"/>
        <v>0.37999999999999545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1411.56</v>
      </c>
      <c r="D1307" s="2">
        <f>BILANCA!E304</f>
        <v>125301.75999999999</v>
      </c>
      <c r="E1307" s="2">
        <v>0</v>
      </c>
      <c r="F1307" s="2">
        <v>0</v>
      </c>
      <c r="G1307" s="3">
        <f>B1307/1000*C1307+B1307/500*D1307</f>
        <v>74848.478759999998</v>
      </c>
      <c r="H1307" s="3">
        <f>ABS(C1307-ROUND(C1307,0))+ABS(D1307-ROUND(D1307,0))</f>
        <v>0.68000000000529326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7233.65</v>
      </c>
      <c r="D1311" s="2">
        <f>BILANCA!E308</f>
        <v>9087.67</v>
      </c>
      <c r="E1311" s="2">
        <v>0</v>
      </c>
      <c r="F1311" s="2">
        <v>0</v>
      </c>
      <c r="G1311" s="3">
        <f t="shared" si="52"/>
        <v>7648.10599</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400.33</v>
      </c>
      <c r="D1312" s="2">
        <f>BILANCA!E309</f>
        <v>1360.33</v>
      </c>
      <c r="E1312" s="2">
        <v>0</v>
      </c>
      <c r="F1312" s="2">
        <v>0</v>
      </c>
      <c r="G1312" s="3">
        <f t="shared" si="52"/>
        <v>942.53897999999992</v>
      </c>
      <c r="H1312" s="3">
        <f t="shared" si="41"/>
        <v>0.65999999999991132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10921.53</v>
      </c>
      <c r="E1338" s="2">
        <v>0</v>
      </c>
      <c r="F1338" s="2">
        <v>0</v>
      </c>
      <c r="G1338" s="3">
        <f t="shared" si="52"/>
        <v>7164.5236800000011</v>
      </c>
      <c r="H1338" s="3">
        <f t="shared" si="41"/>
        <v>0.46999999999934516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114254.14</v>
      </c>
      <c r="D1339" s="2">
        <f>BILANCA!E336</f>
        <v>17220.740000000002</v>
      </c>
      <c r="E1339" s="2">
        <v>0</v>
      </c>
      <c r="F1339" s="2">
        <v>0</v>
      </c>
      <c r="G1339" s="3">
        <f t="shared" si="52"/>
        <v>48920.858980000005</v>
      </c>
      <c r="H1339" s="3">
        <f t="shared" si="41"/>
        <v>0.39999999999781721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3840.77</v>
      </c>
      <c r="D1340" s="2">
        <f>BILANCA!E337</f>
        <v>109273.78</v>
      </c>
      <c r="E1340" s="2">
        <v>0</v>
      </c>
      <c r="F1340" s="2">
        <v>0</v>
      </c>
      <c r="G1340" s="3">
        <f t="shared" si="52"/>
        <v>73388.1489</v>
      </c>
      <c r="H1340" s="3">
        <f t="shared" si="41"/>
        <v>0.45000000000118234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7934.17</v>
      </c>
      <c r="E1341" s="2">
        <v>0</v>
      </c>
      <c r="F1341" s="2">
        <v>0</v>
      </c>
      <c r="G1341" s="3">
        <f t="shared" si="52"/>
        <v>5252.4205400000001</v>
      </c>
      <c r="H1341" s="3">
        <f t="shared" si="41"/>
        <v>0.17000000000007276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10443.9</v>
      </c>
      <c r="E1342" s="2">
        <v>0</v>
      </c>
      <c r="F1342" s="2">
        <v>0</v>
      </c>
      <c r="G1342" s="3">
        <f t="shared" si="52"/>
        <v>6934.7496000000001</v>
      </c>
      <c r="H1342" s="3">
        <f t="shared" si="41"/>
        <v>0.1000000000003638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8386.6299999999992</v>
      </c>
      <c r="E1383" s="2">
        <v>0</v>
      </c>
      <c r="F1383" s="2">
        <v>0</v>
      </c>
      <c r="G1383" s="3">
        <f t="shared" si="59"/>
        <v>6256.4259799999991</v>
      </c>
      <c r="H1383" s="3">
        <f t="shared" si="60"/>
        <v>0.37000000000080036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7207.35</v>
      </c>
      <c r="D1390" s="2">
        <f>BILANCA!E387</f>
        <v>0</v>
      </c>
      <c r="E1390" s="2">
        <v>0</v>
      </c>
      <c r="F1390" s="2">
        <v>0</v>
      </c>
      <c r="G1390" s="3">
        <f t="shared" ref="G1390:G1399" si="61">B1390/1000*C1390+B1390/500*D1390</f>
        <v>2738.7930000000001</v>
      </c>
      <c r="H1390" s="3">
        <f t="shared" ref="H1390:H1399" si="62">ABS(C1390-ROUND(C1390,0))+ABS(D1390-ROUND(D1390,0))</f>
        <v>0.3500000000003638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1544072.9800000002</v>
      </c>
      <c r="D1510" s="2">
        <f>'RAS-funkcijski'!E114</f>
        <v>1801302.14</v>
      </c>
      <c r="E1510" s="2">
        <v>0</v>
      </c>
      <c r="F1510" s="2">
        <v>0</v>
      </c>
      <c r="G1510" s="3">
        <f t="shared" si="52"/>
        <v>566134.49859999993</v>
      </c>
      <c r="H1510" s="3">
        <f t="shared" si="63"/>
        <v>0.15999999968335032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1445101.62</v>
      </c>
      <c r="D1511" s="2">
        <f>'RAS-funkcijski'!E115</f>
        <v>1695467.41</v>
      </c>
      <c r="E1511" s="2">
        <v>0</v>
      </c>
      <c r="F1511" s="2">
        <v>0</v>
      </c>
      <c r="G1511" s="3">
        <f t="shared" si="52"/>
        <v>536800.04483999999</v>
      </c>
      <c r="H1511" s="3">
        <f t="shared" si="63"/>
        <v>0.78999999980442226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1445101.62</v>
      </c>
      <c r="D1513" s="2">
        <f>'RAS-funkcijski'!E117</f>
        <v>1695467.41</v>
      </c>
      <c r="E1513" s="2">
        <v>0</v>
      </c>
      <c r="F1513" s="2">
        <v>0</v>
      </c>
      <c r="G1513" s="3">
        <f t="shared" si="52"/>
        <v>546472.11771999998</v>
      </c>
      <c r="H1513" s="3">
        <f t="shared" si="63"/>
        <v>0.78999999980442226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98971.36</v>
      </c>
      <c r="D1522" s="2">
        <f>'RAS-funkcijski'!E126</f>
        <v>105834.73</v>
      </c>
      <c r="E1522" s="2">
        <v>0</v>
      </c>
      <c r="F1522" s="2">
        <v>0</v>
      </c>
      <c r="G1522" s="3">
        <f t="shared" si="52"/>
        <v>37898.180039999999</v>
      </c>
      <c r="H1522" s="3">
        <f t="shared" si="63"/>
        <v>0.63000000000465661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1544072.9800000002</v>
      </c>
      <c r="D1537" s="14">
        <f>'RAS-funkcijski'!E141</f>
        <v>1801302.14</v>
      </c>
      <c r="E1537" s="14">
        <v>0</v>
      </c>
      <c r="F1537" s="14">
        <v>0</v>
      </c>
      <c r="G1537" s="15">
        <f t="shared" si="52"/>
        <v>705094.78462000005</v>
      </c>
      <c r="H1537" s="15">
        <f t="shared" si="63"/>
        <v>0.15999999968335032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209742.7</v>
      </c>
      <c r="D1538" s="7">
        <f>'P-VRIO'!E5</f>
        <v>209742.7</v>
      </c>
      <c r="E1538" s="7">
        <v>0</v>
      </c>
      <c r="F1538" s="7">
        <v>0</v>
      </c>
      <c r="G1538" s="8">
        <f t="shared" si="52"/>
        <v>629.22810000000004</v>
      </c>
      <c r="H1538" s="8">
        <f t="shared" si="63"/>
        <v>0.59999999997671694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209742.7</v>
      </c>
      <c r="D1555" s="2">
        <f>'P-VRIO'!E22</f>
        <v>209742.7</v>
      </c>
      <c r="E1555" s="2">
        <v>0</v>
      </c>
      <c r="F1555" s="2">
        <v>0</v>
      </c>
      <c r="G1555" s="3">
        <f t="shared" si="52"/>
        <v>11326.105799999999</v>
      </c>
      <c r="H1555" s="3">
        <f t="shared" si="63"/>
        <v>0.59999999997671694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209742.7</v>
      </c>
      <c r="D1556" s="2">
        <f>'P-VRIO'!E23</f>
        <v>209742.7</v>
      </c>
      <c r="E1556" s="2">
        <v>0</v>
      </c>
      <c r="F1556" s="2">
        <v>0</v>
      </c>
      <c r="G1556" s="3">
        <f t="shared" si="52"/>
        <v>11955.3339</v>
      </c>
      <c r="H1556" s="3">
        <f t="shared" si="63"/>
        <v>0.59999999997671694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209742.7</v>
      </c>
      <c r="D1558" s="2">
        <f>'P-VRIO'!E25</f>
        <v>209742.7</v>
      </c>
      <c r="E1558" s="2">
        <v>0</v>
      </c>
      <c r="F1558" s="2">
        <v>0</v>
      </c>
      <c r="G1558" s="3">
        <f t="shared" si="52"/>
        <v>13213.790100000002</v>
      </c>
      <c r="H1558" s="3">
        <f t="shared" si="63"/>
        <v>0.59999999997671694</v>
      </c>
      <c r="I1558" s="11">
        <f t="shared" si="66"/>
        <v>7928.2740596923441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118094.91</v>
      </c>
      <c r="D1582" s="7"/>
      <c r="E1582" s="7">
        <v>0</v>
      </c>
      <c r="F1582" s="7">
        <v>0</v>
      </c>
      <c r="G1582" s="8">
        <f t="shared" ref="G1582:G1686" si="70">B1582/1000*C1582</f>
        <v>118.09491000000001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1724918.0800000003</v>
      </c>
      <c r="D1583" s="2">
        <v>0</v>
      </c>
      <c r="E1583" s="2">
        <v>0</v>
      </c>
      <c r="F1583" s="2">
        <v>0</v>
      </c>
      <c r="G1583" s="3">
        <f t="shared" si="70"/>
        <v>3449.8361600000007</v>
      </c>
      <c r="H1583" s="3">
        <f t="shared" si="71"/>
        <v>8.000000030733645E-2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1645132.2600000002</v>
      </c>
      <c r="D1585" s="2">
        <v>0</v>
      </c>
      <c r="E1585" s="2">
        <v>0</v>
      </c>
      <c r="F1585" s="2">
        <v>0</v>
      </c>
      <c r="G1585" s="3">
        <f t="shared" si="70"/>
        <v>6580.5290400000013</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1348670.99</v>
      </c>
      <c r="D1586" s="2">
        <v>0</v>
      </c>
      <c r="E1586" s="2">
        <v>0</v>
      </c>
      <c r="F1586" s="2">
        <v>0</v>
      </c>
      <c r="G1586" s="3">
        <f t="shared" si="70"/>
        <v>6743.3549499999999</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276723.83</v>
      </c>
      <c r="D1587" s="2">
        <v>0</v>
      </c>
      <c r="E1587" s="2">
        <v>0</v>
      </c>
      <c r="F1587" s="2">
        <v>0</v>
      </c>
      <c r="G1587" s="3">
        <f t="shared" si="70"/>
        <v>1660.3429800000001</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33.049999999999997</v>
      </c>
      <c r="D1588" s="2">
        <v>0</v>
      </c>
      <c r="E1588" s="2">
        <v>0</v>
      </c>
      <c r="F1588" s="2">
        <v>0</v>
      </c>
      <c r="G1588" s="3">
        <f t="shared" si="70"/>
        <v>0.23134999999999997</v>
      </c>
      <c r="H1588" s="3">
        <f t="shared" si="71"/>
        <v>4.9999999999997158E-2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19387.09</v>
      </c>
      <c r="D1591" s="2">
        <v>0</v>
      </c>
      <c r="E1591" s="2">
        <v>0</v>
      </c>
      <c r="F1591" s="2">
        <v>0</v>
      </c>
      <c r="G1591" s="3">
        <f t="shared" si="70"/>
        <v>193.87090000000001</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317.3</v>
      </c>
      <c r="D1592" s="2">
        <v>0</v>
      </c>
      <c r="E1592" s="2">
        <v>0</v>
      </c>
      <c r="F1592" s="2">
        <v>0</v>
      </c>
      <c r="G1592" s="3">
        <f t="shared" si="70"/>
        <v>3.4903</v>
      </c>
      <c r="H1592" s="3">
        <f t="shared" si="71"/>
        <v>0.30000000000001137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61943.83</v>
      </c>
      <c r="D1594" s="2">
        <v>0</v>
      </c>
      <c r="E1594" s="2">
        <v>0</v>
      </c>
      <c r="F1594" s="2">
        <v>0</v>
      </c>
      <c r="G1594" s="3">
        <f t="shared" si="70"/>
        <v>805.26978999999994</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17841.990000000002</v>
      </c>
      <c r="D1601" s="2">
        <v>0</v>
      </c>
      <c r="E1601" s="2">
        <v>0</v>
      </c>
      <c r="F1601" s="2">
        <v>0</v>
      </c>
      <c r="G1601" s="3">
        <f>B1601/1000*C1601</f>
        <v>356.83980000000003</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1689753.7700000003</v>
      </c>
      <c r="D1602" s="2">
        <v>0</v>
      </c>
      <c r="E1602" s="2">
        <v>0</v>
      </c>
      <c r="F1602" s="2">
        <v>0</v>
      </c>
      <c r="G1602" s="3">
        <f t="shared" si="70"/>
        <v>35484.829170000005</v>
      </c>
      <c r="H1602" s="3">
        <f t="shared" si="71"/>
        <v>0.2299999997485429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1636732.6500000001</v>
      </c>
      <c r="D1604" s="2">
        <v>0</v>
      </c>
      <c r="E1604" s="2">
        <v>0</v>
      </c>
      <c r="F1604" s="2">
        <v>0</v>
      </c>
      <c r="G1604" s="3">
        <f t="shared" si="70"/>
        <v>37644.85095</v>
      </c>
      <c r="H1604" s="3">
        <f t="shared" si="71"/>
        <v>0.34999999986030161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1338950.8500000001</v>
      </c>
      <c r="D1605" s="2">
        <v>0</v>
      </c>
      <c r="E1605" s="2">
        <v>0</v>
      </c>
      <c r="F1605" s="2">
        <v>0</v>
      </c>
      <c r="G1605" s="3">
        <f t="shared" si="70"/>
        <v>32134.820400000004</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270758.03999999998</v>
      </c>
      <c r="D1606" s="2">
        <v>0</v>
      </c>
      <c r="E1606" s="2">
        <v>0</v>
      </c>
      <c r="F1606" s="2">
        <v>0</v>
      </c>
      <c r="G1606" s="3">
        <f t="shared" si="70"/>
        <v>6768.951</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85.72</v>
      </c>
      <c r="D1607" s="2">
        <v>0</v>
      </c>
      <c r="E1607" s="2">
        <v>0</v>
      </c>
      <c r="F1607" s="2">
        <v>0</v>
      </c>
      <c r="G1607" s="3">
        <f t="shared" si="70"/>
        <v>2.22872</v>
      </c>
      <c r="H1607" s="3">
        <f t="shared" si="71"/>
        <v>0.28000000000000114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19387.09</v>
      </c>
      <c r="D1610" s="2">
        <v>0</v>
      </c>
      <c r="E1610" s="2">
        <v>0</v>
      </c>
      <c r="F1610" s="2">
        <v>0</v>
      </c>
      <c r="G1610" s="3">
        <f t="shared" si="70"/>
        <v>562.22561000000007</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317.3</v>
      </c>
      <c r="D1611" s="2">
        <v>0</v>
      </c>
      <c r="E1611" s="2">
        <v>0</v>
      </c>
      <c r="F1611" s="2">
        <v>0</v>
      </c>
      <c r="G1611" s="3">
        <f t="shared" si="70"/>
        <v>9.5190000000000001</v>
      </c>
      <c r="H1611" s="3">
        <f t="shared" si="71"/>
        <v>0.30000000000001137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7233.65</v>
      </c>
      <c r="D1612" s="2">
        <v>0</v>
      </c>
      <c r="E1612" s="2">
        <v>0</v>
      </c>
      <c r="F1612" s="2">
        <v>0</v>
      </c>
      <c r="G1612" s="3">
        <f t="shared" si="70"/>
        <v>224.24314999999999</v>
      </c>
      <c r="H1612" s="3">
        <f t="shared" si="71"/>
        <v>0.3500000000003638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43565.760000000002</v>
      </c>
      <c r="D1613" s="2">
        <v>0</v>
      </c>
      <c r="E1613" s="2">
        <v>0</v>
      </c>
      <c r="F1613" s="2">
        <v>0</v>
      </c>
      <c r="G1613" s="3">
        <f t="shared" si="70"/>
        <v>1394.1043200000001</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9455.36</v>
      </c>
      <c r="D1620" s="2">
        <v>0</v>
      </c>
      <c r="E1620" s="2">
        <v>0</v>
      </c>
      <c r="F1620" s="2">
        <v>0</v>
      </c>
      <c r="G1620" s="3">
        <f>B1620/1000*C1620</f>
        <v>368.75904000000003</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153259.21999999997</v>
      </c>
      <c r="D1621" s="2">
        <v>0</v>
      </c>
      <c r="E1621" s="2">
        <v>0</v>
      </c>
      <c r="F1621" s="2">
        <v>0</v>
      </c>
      <c r="G1621" s="3">
        <f t="shared" si="70"/>
        <v>6130.3687999999993</v>
      </c>
      <c r="H1621" s="3">
        <f t="shared" si="71"/>
        <v>0.21999999997206032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33541.54</v>
      </c>
      <c r="D1622" s="2">
        <v>0</v>
      </c>
      <c r="E1622" s="2">
        <v>0</v>
      </c>
      <c r="F1622" s="2">
        <v>0</v>
      </c>
      <c r="G1622" s="3">
        <f t="shared" si="70"/>
        <v>1375.2031400000001</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17220.740000000002</v>
      </c>
      <c r="D1628" s="2">
        <v>0</v>
      </c>
      <c r="E1628" s="2">
        <v>0</v>
      </c>
      <c r="F1628" s="2">
        <v>0</v>
      </c>
      <c r="G1628" s="3">
        <f t="shared" si="70"/>
        <v>809.3747800000001</v>
      </c>
      <c r="H1628" s="3">
        <f t="shared" si="71"/>
        <v>0.25999999999839929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13925.34</v>
      </c>
      <c r="D1629" s="2">
        <v>0</v>
      </c>
      <c r="E1629" s="2">
        <v>0</v>
      </c>
      <c r="F1629" s="2">
        <v>0</v>
      </c>
      <c r="G1629" s="3">
        <f t="shared" si="70"/>
        <v>668.41632000000004</v>
      </c>
      <c r="H1629" s="3">
        <f t="shared" si="71"/>
        <v>0.34000000000014552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13925.34</v>
      </c>
      <c r="D1630" s="2">
        <v>0</v>
      </c>
      <c r="E1630" s="2">
        <v>0</v>
      </c>
      <c r="F1630" s="2">
        <v>0</v>
      </c>
      <c r="G1630" s="3">
        <f t="shared" si="70"/>
        <v>682.34166000000005</v>
      </c>
      <c r="H1630" s="3">
        <f t="shared" si="71"/>
        <v>0.34000000000014552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3226.9300000000003</v>
      </c>
      <c r="D1634" s="2">
        <v>0</v>
      </c>
      <c r="E1634" s="2">
        <v>0</v>
      </c>
      <c r="F1634" s="2">
        <v>0</v>
      </c>
      <c r="G1634" s="3">
        <f t="shared" si="70"/>
        <v>171.02729000000002</v>
      </c>
      <c r="H1634" s="3">
        <f t="shared" si="71"/>
        <v>6.9999999999708962E-2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2564.2600000000002</v>
      </c>
      <c r="D1635" s="2">
        <v>0</v>
      </c>
      <c r="E1635" s="2">
        <v>0</v>
      </c>
      <c r="F1635" s="2">
        <v>0</v>
      </c>
      <c r="G1635" s="3">
        <f t="shared" si="70"/>
        <v>138.47004000000001</v>
      </c>
      <c r="H1635" s="3">
        <f t="shared" si="71"/>
        <v>0.26000000000021828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662.67</v>
      </c>
      <c r="D1638" s="2">
        <v>0</v>
      </c>
      <c r="E1638" s="2">
        <v>0</v>
      </c>
      <c r="F1638" s="2">
        <v>0</v>
      </c>
      <c r="G1638" s="3">
        <f t="shared" si="70"/>
        <v>37.772190000000002</v>
      </c>
      <c r="H1638" s="3">
        <f t="shared" si="71"/>
        <v>0.33000000000004093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68.47</v>
      </c>
      <c r="D1664" s="2">
        <v>0</v>
      </c>
      <c r="E1664" s="2">
        <v>0</v>
      </c>
      <c r="F1664" s="2">
        <v>0</v>
      </c>
      <c r="G1664" s="3">
        <f t="shared" si="70"/>
        <v>5.6830100000000003</v>
      </c>
      <c r="H1664" s="3">
        <f t="shared" si="71"/>
        <v>0.46999999999999886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68.47</v>
      </c>
      <c r="D1668" s="2">
        <v>0</v>
      </c>
      <c r="E1668" s="2">
        <v>0</v>
      </c>
      <c r="F1668" s="2">
        <v>0</v>
      </c>
      <c r="G1668" s="3">
        <f t="shared" si="70"/>
        <v>5.9568899999999996</v>
      </c>
      <c r="H1668" s="3">
        <f t="shared" si="71"/>
        <v>0.46999999999999886</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7934.17</v>
      </c>
      <c r="D1669" s="2">
        <v>0</v>
      </c>
      <c r="E1669" s="2">
        <v>0</v>
      </c>
      <c r="F1669" s="2">
        <v>0</v>
      </c>
      <c r="G1669" s="3">
        <f t="shared" si="70"/>
        <v>698.20695999999998</v>
      </c>
      <c r="H1669" s="3">
        <f t="shared" si="71"/>
        <v>0.17000000000007276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5942.79</v>
      </c>
      <c r="D1670" s="2">
        <v>0</v>
      </c>
      <c r="E1670" s="2">
        <v>0</v>
      </c>
      <c r="F1670" s="2">
        <v>0</v>
      </c>
      <c r="G1670" s="3">
        <f t="shared" si="70"/>
        <v>528.90830999999991</v>
      </c>
      <c r="H1670" s="3">
        <f t="shared" si="71"/>
        <v>0.21000000000003638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1991.38</v>
      </c>
      <c r="D1671" s="2">
        <v>0</v>
      </c>
      <c r="E1671" s="2">
        <v>0</v>
      </c>
      <c r="F1671" s="2">
        <v>0</v>
      </c>
      <c r="G1671" s="3">
        <f t="shared" si="70"/>
        <v>179.2242</v>
      </c>
      <c r="H1671" s="3">
        <f t="shared" si="71"/>
        <v>0.38000000000010914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8386.6299999999992</v>
      </c>
      <c r="D1680" s="2">
        <v>0</v>
      </c>
      <c r="E1680" s="2">
        <v>0</v>
      </c>
      <c r="F1680" s="2">
        <v>0</v>
      </c>
      <c r="G1680" s="3">
        <f>B1680/1000*C1680</f>
        <v>830.27636999999993</v>
      </c>
      <c r="H1680" s="3">
        <f>ABS(C1680-ROUND(C1680,0))</f>
        <v>0.37000000000080036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119717.68</v>
      </c>
      <c r="D1681" s="2">
        <v>0</v>
      </c>
      <c r="E1681" s="2">
        <v>0</v>
      </c>
      <c r="F1681" s="2">
        <v>0</v>
      </c>
      <c r="G1681" s="3">
        <f t="shared" si="70"/>
        <v>11971.768</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109273.78</v>
      </c>
      <c r="D1683" s="2">
        <v>0</v>
      </c>
      <c r="E1683" s="2">
        <v>0</v>
      </c>
      <c r="F1683" s="2">
        <v>0</v>
      </c>
      <c r="G1683" s="3">
        <f t="shared" si="70"/>
        <v>11145.92556</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10443.9</v>
      </c>
      <c r="D1684" s="2">
        <v>0</v>
      </c>
      <c r="E1684" s="2">
        <v>0</v>
      </c>
      <c r="F1684" s="2">
        <v>0</v>
      </c>
      <c r="G1684" s="3">
        <f t="shared" si="70"/>
        <v>1075.7216999999998</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8481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1562073.92</v>
      </c>
      <c r="I17" s="275">
        <f>'PR-RAS'!E6</f>
        <v>1624398.2899999998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1512581.17</v>
      </c>
      <c r="I18" s="275">
        <f>'PR-RAS'!E152</f>
        <v>1738533.32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42835.439999999944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184894.49000000034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1528181.6199999996</v>
      </c>
      <c r="I22" s="275">
        <f>BILANCA!E7</f>
        <v>1600708.13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164982.19</v>
      </c>
      <c r="I23" s="275">
        <f>BILANCA!E69</f>
        <v>136211.32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118094.91</v>
      </c>
      <c r="I24" s="275">
        <f>BILANCA!E177</f>
        <v>153259.22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1575068.9</v>
      </c>
      <c r="I25" s="275">
        <f>BILANCA!E251</f>
        <v>1583660.23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1544072.9800000002</v>
      </c>
      <c r="I30" s="275">
        <f>'RAS-funkcijski'!E114</f>
        <v>1801302.14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1544072.9800000002</v>
      </c>
      <c r="I31" s="275">
        <f>'RAS-funkcijski'!E141</f>
        <v>1801302.14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209742.7</v>
      </c>
      <c r="I33" s="275">
        <f>'P-VRIO'!E5</f>
        <v>209742.7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209742.7</v>
      </c>
      <c r="I34" s="275">
        <f>'P-VRIO'!E22</f>
        <v>209742.7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118094.91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153259.21999999997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33541.54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119717.68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1562073.92</v>
      </c>
      <c r="E6" s="60">
        <f>E7+E43+E49+E82+E106+E125+E134+E140</f>
        <v>1624398.2899999998</v>
      </c>
      <c r="F6" s="45">
        <f t="shared" ref="F6:F132" si="0">IF(D6&lt;&gt;0,IF(E6/D6&gt;=100,"&gt;&gt;100",E6/D6*100),"-")</f>
        <v>103.98984767635066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1442216.79</v>
      </c>
      <c r="E49" s="60">
        <f>E50+E53+E58+E61+E64+E68+E71+E74+E77</f>
        <v>1489742.21</v>
      </c>
      <c r="F49" s="45">
        <f t="shared" si="0"/>
        <v>103.29530347514537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1442216.79</v>
      </c>
      <c r="E68" s="60">
        <f t="shared" si="11"/>
        <v>1489742.21</v>
      </c>
      <c r="F68" s="45">
        <f t="shared" si="0"/>
        <v>103.29530347514537</v>
      </c>
    </row>
    <row r="69" spans="1:6" ht="12.75" customHeight="1" x14ac:dyDescent="0.2">
      <c r="A69" s="63" t="s">
        <v>141</v>
      </c>
      <c r="B69" s="64" t="s">
        <v>142</v>
      </c>
      <c r="C69" s="247" t="s">
        <v>141</v>
      </c>
      <c r="D69" s="194">
        <v>1405208.7</v>
      </c>
      <c r="E69" s="194">
        <v>1453367.4</v>
      </c>
      <c r="F69" s="45">
        <f t="shared" si="0"/>
        <v>103.42715640744325</v>
      </c>
    </row>
    <row r="70" spans="1:6" ht="24" x14ac:dyDescent="0.2">
      <c r="A70" s="63" t="s">
        <v>143</v>
      </c>
      <c r="B70" s="64" t="s">
        <v>144</v>
      </c>
      <c r="C70" s="247" t="s">
        <v>143</v>
      </c>
      <c r="D70" s="194">
        <v>37008.089999999997</v>
      </c>
      <c r="E70" s="194">
        <v>36374.81</v>
      </c>
      <c r="F70" s="45">
        <f t="shared" si="0"/>
        <v>98.288806582560738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1733.13</v>
      </c>
      <c r="E106" s="60">
        <f>E107+E112+E120+E124</f>
        <v>1819.63</v>
      </c>
      <c r="F106" s="45">
        <f t="shared" si="0"/>
        <v>104.99097009456879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1733.13</v>
      </c>
      <c r="E112" s="60">
        <f t="shared" si="20"/>
        <v>1819.63</v>
      </c>
      <c r="F112" s="45">
        <f t="shared" si="0"/>
        <v>104.99097009456879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1733.13</v>
      </c>
      <c r="E117" s="194">
        <v>1819.63</v>
      </c>
      <c r="F117" s="45">
        <f t="shared" si="0"/>
        <v>104.99097009456879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17734.29</v>
      </c>
      <c r="E125" s="60">
        <f t="shared" si="22"/>
        <v>12254.73</v>
      </c>
      <c r="F125" s="45">
        <f t="shared" si="0"/>
        <v>69.101892435502066</v>
      </c>
    </row>
    <row r="126" spans="1:6" ht="12.75" customHeight="1" x14ac:dyDescent="0.2">
      <c r="A126" s="63">
        <v>661</v>
      </c>
      <c r="B126" s="65" t="s">
        <v>255</v>
      </c>
      <c r="C126" s="247" t="s">
        <v>256</v>
      </c>
      <c r="D126" s="60">
        <f t="shared" ref="D126:E126" si="23">SUM(D127:D128)</f>
        <v>17734.29</v>
      </c>
      <c r="E126" s="60">
        <f t="shared" si="23"/>
        <v>12254.73</v>
      </c>
      <c r="F126" s="45">
        <f t="shared" si="0"/>
        <v>69.101892435502066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17734.29</v>
      </c>
      <c r="E128" s="194">
        <v>12254.73</v>
      </c>
      <c r="F128" s="45">
        <f t="shared" si="0"/>
        <v>69.101892435502066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98231.28</v>
      </c>
      <c r="E134" s="60">
        <f t="shared" si="25"/>
        <v>120581.72</v>
      </c>
      <c r="F134" s="45">
        <f t="shared" ref="F134:F229" si="26">IF(D134&lt;&gt;0,IF(E134/D134&gt;=100,"&gt;&gt;100",E134/D134*100),"-")</f>
        <v>122.75287464441062</v>
      </c>
    </row>
    <row r="135" spans="1:6" ht="24" x14ac:dyDescent="0.2">
      <c r="A135" s="63">
        <v>671</v>
      </c>
      <c r="B135" s="182" t="s">
        <v>273</v>
      </c>
      <c r="C135" s="247" t="s">
        <v>274</v>
      </c>
      <c r="D135" s="60">
        <f t="shared" ref="D135:E135" si="27">SUM(D136:D138)</f>
        <v>98231.28</v>
      </c>
      <c r="E135" s="60">
        <f t="shared" si="27"/>
        <v>120581.72</v>
      </c>
      <c r="F135" s="45">
        <f t="shared" si="26"/>
        <v>122.75287464441062</v>
      </c>
    </row>
    <row r="136" spans="1:6" ht="12.75" customHeight="1" x14ac:dyDescent="0.2">
      <c r="A136" s="63">
        <v>6711</v>
      </c>
      <c r="B136" s="65" t="s">
        <v>275</v>
      </c>
      <c r="C136" s="247" t="s">
        <v>276</v>
      </c>
      <c r="D136" s="194">
        <v>96602.13</v>
      </c>
      <c r="E136" s="194">
        <v>118321.64</v>
      </c>
      <c r="F136" s="45">
        <f t="shared" si="26"/>
        <v>122.48346904980252</v>
      </c>
    </row>
    <row r="137" spans="1:6" ht="24" x14ac:dyDescent="0.2">
      <c r="A137" s="63">
        <v>6712</v>
      </c>
      <c r="B137" s="182" t="s">
        <v>277</v>
      </c>
      <c r="C137" s="247" t="s">
        <v>278</v>
      </c>
      <c r="D137" s="194">
        <v>1629.15</v>
      </c>
      <c r="E137" s="194">
        <v>2260.08</v>
      </c>
      <c r="F137" s="45">
        <f t="shared" si="26"/>
        <v>138.72755731516432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2158.4299999999998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2158.4299999999998</v>
      </c>
      <c r="E151" s="194"/>
      <c r="F151" s="45">
        <f t="shared" si="26"/>
        <v>0</v>
      </c>
    </row>
    <row r="152" spans="1:6" ht="12.75" customHeight="1" x14ac:dyDescent="0.2">
      <c r="A152" s="63">
        <v>3</v>
      </c>
      <c r="B152" s="64" t="s">
        <v>307</v>
      </c>
      <c r="C152" s="247" t="s">
        <v>13</v>
      </c>
      <c r="D152" s="60">
        <f>D153+D164+D202+D221+D230+D262+D273</f>
        <v>1512581.17</v>
      </c>
      <c r="E152" s="60">
        <f>E153+E164+E202+E221+E230+E262+E273</f>
        <v>1738533.32</v>
      </c>
      <c r="F152" s="45">
        <f t="shared" si="26"/>
        <v>114.93818344968557</v>
      </c>
    </row>
    <row r="153" spans="1:6" ht="12.75" customHeight="1" x14ac:dyDescent="0.2">
      <c r="A153" s="63">
        <v>31</v>
      </c>
      <c r="B153" s="64" t="s">
        <v>308</v>
      </c>
      <c r="C153" s="247" t="s">
        <v>3</v>
      </c>
      <c r="D153" s="60">
        <f t="shared" ref="D153:E153" si="30">D154+D159+D160</f>
        <v>1215116.46</v>
      </c>
      <c r="E153" s="60">
        <f t="shared" si="30"/>
        <v>1439281.3299999998</v>
      </c>
      <c r="F153" s="45">
        <f t="shared" si="26"/>
        <v>118.44801526266873</v>
      </c>
    </row>
    <row r="154" spans="1:6" ht="12.75" customHeight="1" x14ac:dyDescent="0.2">
      <c r="A154" s="63">
        <v>311</v>
      </c>
      <c r="B154" s="64" t="s">
        <v>309</v>
      </c>
      <c r="C154" s="247" t="s">
        <v>310</v>
      </c>
      <c r="D154" s="60">
        <f t="shared" ref="D154:E154" si="31">SUM(D155:D158)</f>
        <v>1016920.36</v>
      </c>
      <c r="E154" s="60">
        <f t="shared" si="31"/>
        <v>1205754.46</v>
      </c>
      <c r="F154" s="45">
        <f t="shared" si="26"/>
        <v>118.56921224391652</v>
      </c>
    </row>
    <row r="155" spans="1:6" ht="12.75" customHeight="1" x14ac:dyDescent="0.2">
      <c r="A155" s="63">
        <v>3111</v>
      </c>
      <c r="B155" s="64" t="s">
        <v>311</v>
      </c>
      <c r="C155" s="247" t="s">
        <v>312</v>
      </c>
      <c r="D155" s="194">
        <v>997937.62</v>
      </c>
      <c r="E155" s="194">
        <v>1182001.97</v>
      </c>
      <c r="F155" s="45">
        <f t="shared" si="26"/>
        <v>118.44447451535096</v>
      </c>
    </row>
    <row r="156" spans="1:6" ht="12.75" customHeight="1" x14ac:dyDescent="0.2">
      <c r="A156" s="63">
        <v>3112</v>
      </c>
      <c r="B156" s="64" t="s">
        <v>313</v>
      </c>
      <c r="C156" s="247" t="s">
        <v>314</v>
      </c>
      <c r="D156" s="194">
        <v>0</v>
      </c>
      <c r="E156" s="194">
        <v>40</v>
      </c>
      <c r="F156" s="45" t="str">
        <f t="shared" si="26"/>
        <v>-</v>
      </c>
    </row>
    <row r="157" spans="1:6" ht="12.75" customHeight="1" x14ac:dyDescent="0.2">
      <c r="A157" s="63">
        <v>3113</v>
      </c>
      <c r="B157" s="65" t="s">
        <v>315</v>
      </c>
      <c r="C157" s="247" t="s">
        <v>316</v>
      </c>
      <c r="D157" s="194">
        <v>7348.75</v>
      </c>
      <c r="E157" s="194">
        <v>7060.39</v>
      </c>
      <c r="F157" s="45">
        <f t="shared" si="26"/>
        <v>96.076067358394283</v>
      </c>
    </row>
    <row r="158" spans="1:6" ht="12.75" customHeight="1" x14ac:dyDescent="0.2">
      <c r="A158" s="63">
        <v>3114</v>
      </c>
      <c r="B158" s="65" t="s">
        <v>317</v>
      </c>
      <c r="C158" s="247" t="s">
        <v>318</v>
      </c>
      <c r="D158" s="194">
        <v>11633.99</v>
      </c>
      <c r="E158" s="194">
        <v>16652.099999999999</v>
      </c>
      <c r="F158" s="45">
        <f t="shared" si="26"/>
        <v>143.13318130753078</v>
      </c>
    </row>
    <row r="159" spans="1:6" ht="12.75" customHeight="1" x14ac:dyDescent="0.2">
      <c r="A159" s="63">
        <v>312</v>
      </c>
      <c r="B159" s="65" t="s">
        <v>319</v>
      </c>
      <c r="C159" s="247" t="s">
        <v>320</v>
      </c>
      <c r="D159" s="194">
        <v>30404.17</v>
      </c>
      <c r="E159" s="194">
        <v>34583.97</v>
      </c>
      <c r="F159" s="45">
        <f t="shared" si="26"/>
        <v>113.74745635220434</v>
      </c>
    </row>
    <row r="160" spans="1:6" ht="12.75" customHeight="1" x14ac:dyDescent="0.2">
      <c r="A160" s="63">
        <v>313</v>
      </c>
      <c r="B160" s="65" t="s">
        <v>321</v>
      </c>
      <c r="C160" s="247" t="s">
        <v>322</v>
      </c>
      <c r="D160" s="60">
        <f t="shared" ref="D160:E160" si="32">SUM(D161:D163)</f>
        <v>167791.93</v>
      </c>
      <c r="E160" s="60">
        <f t="shared" si="32"/>
        <v>198942.9</v>
      </c>
      <c r="F160" s="45">
        <f t="shared" si="26"/>
        <v>118.56523731504846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167791.93</v>
      </c>
      <c r="E162" s="194">
        <v>198942.9</v>
      </c>
      <c r="F162" s="45">
        <f t="shared" si="26"/>
        <v>118.56523731504846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268845.44</v>
      </c>
      <c r="E164" s="60">
        <f>E165+E170+E178+E188+E189+E194</f>
        <v>279514.55000000005</v>
      </c>
      <c r="F164" s="45">
        <f t="shared" si="26"/>
        <v>103.96849208229087</v>
      </c>
    </row>
    <row r="165" spans="1:6" ht="12.75" customHeight="1" x14ac:dyDescent="0.2">
      <c r="A165" s="63">
        <v>321</v>
      </c>
      <c r="B165" s="64" t="s">
        <v>331</v>
      </c>
      <c r="C165" s="247" t="s">
        <v>332</v>
      </c>
      <c r="D165" s="60">
        <f t="shared" ref="D165:E165" si="33">SUM(D166:D169)</f>
        <v>52337.06</v>
      </c>
      <c r="E165" s="60">
        <f t="shared" si="33"/>
        <v>54976.65</v>
      </c>
      <c r="F165" s="45">
        <f t="shared" si="26"/>
        <v>105.04344340320225</v>
      </c>
    </row>
    <row r="166" spans="1:6" ht="12.75" customHeight="1" x14ac:dyDescent="0.2">
      <c r="A166" s="63">
        <v>3211</v>
      </c>
      <c r="B166" s="64" t="s">
        <v>333</v>
      </c>
      <c r="C166" s="247" t="s">
        <v>334</v>
      </c>
      <c r="D166" s="194">
        <v>4340.1099999999997</v>
      </c>
      <c r="E166" s="194">
        <v>2938.63</v>
      </c>
      <c r="F166" s="45">
        <f t="shared" si="26"/>
        <v>67.708652545672805</v>
      </c>
    </row>
    <row r="167" spans="1:6" ht="12.75" customHeight="1" x14ac:dyDescent="0.2">
      <c r="A167" s="63">
        <v>3212</v>
      </c>
      <c r="B167" s="64" t="s">
        <v>335</v>
      </c>
      <c r="C167" s="247" t="s">
        <v>336</v>
      </c>
      <c r="D167" s="194">
        <v>44781.95</v>
      </c>
      <c r="E167" s="194">
        <v>51003.29</v>
      </c>
      <c r="F167" s="45">
        <f t="shared" si="26"/>
        <v>113.89251696274951</v>
      </c>
    </row>
    <row r="168" spans="1:6" ht="12.75" customHeight="1" x14ac:dyDescent="0.2">
      <c r="A168" s="63">
        <v>3213</v>
      </c>
      <c r="B168" s="64" t="s">
        <v>337</v>
      </c>
      <c r="C168" s="247" t="s">
        <v>338</v>
      </c>
      <c r="D168" s="194">
        <v>3215</v>
      </c>
      <c r="E168" s="194">
        <v>915</v>
      </c>
      <c r="F168" s="45">
        <f t="shared" si="26"/>
        <v>28.460342146189738</v>
      </c>
    </row>
    <row r="169" spans="1:6" ht="12.75" customHeight="1" x14ac:dyDescent="0.2">
      <c r="A169" s="63">
        <v>3214</v>
      </c>
      <c r="B169" s="64" t="s">
        <v>339</v>
      </c>
      <c r="C169" s="247" t="s">
        <v>340</v>
      </c>
      <c r="D169" s="194">
        <v>0</v>
      </c>
      <c r="E169" s="194">
        <v>119.73</v>
      </c>
      <c r="F169" s="45" t="str">
        <f t="shared" si="26"/>
        <v>-</v>
      </c>
    </row>
    <row r="170" spans="1:6" ht="12.75" customHeight="1" x14ac:dyDescent="0.2">
      <c r="A170" s="63">
        <v>322</v>
      </c>
      <c r="B170" s="64" t="s">
        <v>341</v>
      </c>
      <c r="C170" s="247" t="s">
        <v>342</v>
      </c>
      <c r="D170" s="60">
        <f t="shared" ref="D170:E170" si="34">SUM(D171:D177)</f>
        <v>121522.49999999999</v>
      </c>
      <c r="E170" s="60">
        <f t="shared" si="34"/>
        <v>116018.90000000001</v>
      </c>
      <c r="F170" s="45">
        <f t="shared" si="26"/>
        <v>95.471126746075853</v>
      </c>
    </row>
    <row r="171" spans="1:6" ht="12.75" customHeight="1" x14ac:dyDescent="0.2">
      <c r="A171" s="63">
        <v>3221</v>
      </c>
      <c r="B171" s="64" t="s">
        <v>343</v>
      </c>
      <c r="C171" s="247" t="s">
        <v>344</v>
      </c>
      <c r="D171" s="194">
        <v>20968.3</v>
      </c>
      <c r="E171" s="194">
        <v>18342.59</v>
      </c>
      <c r="F171" s="45">
        <f t="shared" si="26"/>
        <v>87.477716362318361</v>
      </c>
    </row>
    <row r="172" spans="1:6" ht="12.75" customHeight="1" x14ac:dyDescent="0.2">
      <c r="A172" s="63">
        <v>3222</v>
      </c>
      <c r="B172" s="64" t="s">
        <v>345</v>
      </c>
      <c r="C172" s="247" t="s">
        <v>346</v>
      </c>
      <c r="D172" s="194">
        <v>72190.929999999993</v>
      </c>
      <c r="E172" s="194">
        <v>60355.94</v>
      </c>
      <c r="F172" s="45">
        <f t="shared" si="26"/>
        <v>83.605987621990749</v>
      </c>
    </row>
    <row r="173" spans="1:6" ht="12.75" customHeight="1" x14ac:dyDescent="0.2">
      <c r="A173" s="63">
        <v>3223</v>
      </c>
      <c r="B173" s="65" t="s">
        <v>347</v>
      </c>
      <c r="C173" s="247" t="s">
        <v>348</v>
      </c>
      <c r="D173" s="194">
        <v>17809.12</v>
      </c>
      <c r="E173" s="194">
        <v>26664.85</v>
      </c>
      <c r="F173" s="45">
        <f t="shared" si="26"/>
        <v>149.72581463879183</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9687.3700000000008</v>
      </c>
      <c r="E175" s="194">
        <v>10655.52</v>
      </c>
      <c r="F175" s="45">
        <f t="shared" si="26"/>
        <v>109.99394056384757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866.78</v>
      </c>
      <c r="E177" s="194"/>
      <c r="F177" s="45">
        <f t="shared" si="26"/>
        <v>0</v>
      </c>
    </row>
    <row r="178" spans="1:6" ht="12.75" customHeight="1" x14ac:dyDescent="0.2">
      <c r="A178" s="63">
        <v>323</v>
      </c>
      <c r="B178" s="65" t="s">
        <v>357</v>
      </c>
      <c r="C178" s="247" t="s">
        <v>358</v>
      </c>
      <c r="D178" s="60">
        <f t="shared" ref="D178:E178" si="35">SUM(D179:D187)</f>
        <v>50079.92</v>
      </c>
      <c r="E178" s="60">
        <f t="shared" si="35"/>
        <v>70438.48000000001</v>
      </c>
      <c r="F178" s="45">
        <f t="shared" si="26"/>
        <v>140.65214161683969</v>
      </c>
    </row>
    <row r="179" spans="1:6" ht="12.75" customHeight="1" x14ac:dyDescent="0.2">
      <c r="A179" s="63">
        <v>3231</v>
      </c>
      <c r="B179" s="65" t="s">
        <v>359</v>
      </c>
      <c r="C179" s="247" t="s">
        <v>360</v>
      </c>
      <c r="D179" s="194">
        <v>7302.43</v>
      </c>
      <c r="E179" s="194">
        <v>7080.36</v>
      </c>
      <c r="F179" s="45">
        <f t="shared" si="26"/>
        <v>96.958957497709662</v>
      </c>
    </row>
    <row r="180" spans="1:6" ht="12.75" customHeight="1" x14ac:dyDescent="0.2">
      <c r="A180" s="63">
        <v>3232</v>
      </c>
      <c r="B180" s="65" t="s">
        <v>361</v>
      </c>
      <c r="C180" s="247" t="s">
        <v>362</v>
      </c>
      <c r="D180" s="194">
        <v>5204.66</v>
      </c>
      <c r="E180" s="194">
        <v>9611.0300000000007</v>
      </c>
      <c r="F180" s="45">
        <f t="shared" si="26"/>
        <v>184.66201442553404</v>
      </c>
    </row>
    <row r="181" spans="1:6" ht="12.75" customHeight="1" x14ac:dyDescent="0.2">
      <c r="A181" s="63">
        <v>3233</v>
      </c>
      <c r="B181" s="65" t="s">
        <v>363</v>
      </c>
      <c r="C181" s="247" t="s">
        <v>364</v>
      </c>
      <c r="D181" s="194">
        <v>21020.32</v>
      </c>
      <c r="E181" s="194">
        <v>35432.660000000003</v>
      </c>
      <c r="F181" s="45">
        <f t="shared" si="26"/>
        <v>168.56384679205647</v>
      </c>
    </row>
    <row r="182" spans="1:6" ht="12.75" customHeight="1" x14ac:dyDescent="0.2">
      <c r="A182" s="63">
        <v>3234</v>
      </c>
      <c r="B182" s="65" t="s">
        <v>365</v>
      </c>
      <c r="C182" s="247" t="s">
        <v>366</v>
      </c>
      <c r="D182" s="194">
        <v>4974.38</v>
      </c>
      <c r="E182" s="194">
        <v>4092.14</v>
      </c>
      <c r="F182" s="45">
        <f t="shared" si="26"/>
        <v>82.264322387915684</v>
      </c>
    </row>
    <row r="183" spans="1:6" ht="12.75" customHeight="1" x14ac:dyDescent="0.2">
      <c r="A183" s="63">
        <v>3235</v>
      </c>
      <c r="B183" s="64" t="s">
        <v>367</v>
      </c>
      <c r="C183" s="247" t="s">
        <v>368</v>
      </c>
      <c r="D183" s="194">
        <v>44.82</v>
      </c>
      <c r="E183" s="194">
        <v>44.82</v>
      </c>
      <c r="F183" s="45">
        <f t="shared" si="26"/>
        <v>100</v>
      </c>
    </row>
    <row r="184" spans="1:6" ht="12.75" customHeight="1" x14ac:dyDescent="0.2">
      <c r="A184" s="63">
        <v>3236</v>
      </c>
      <c r="B184" s="64" t="s">
        <v>369</v>
      </c>
      <c r="C184" s="247" t="s">
        <v>370</v>
      </c>
      <c r="D184" s="194">
        <v>2871.01</v>
      </c>
      <c r="E184" s="194">
        <v>974.9</v>
      </c>
      <c r="F184" s="45">
        <f t="shared" si="26"/>
        <v>33.95669119926437</v>
      </c>
    </row>
    <row r="185" spans="1:6" ht="12.75" customHeight="1" x14ac:dyDescent="0.2">
      <c r="A185" s="63">
        <v>3237</v>
      </c>
      <c r="B185" s="64" t="s">
        <v>371</v>
      </c>
      <c r="C185" s="247" t="s">
        <v>372</v>
      </c>
      <c r="D185" s="194">
        <v>2937.17</v>
      </c>
      <c r="E185" s="194">
        <v>3508.18</v>
      </c>
      <c r="F185" s="45">
        <f t="shared" si="26"/>
        <v>119.44082228812087</v>
      </c>
    </row>
    <row r="186" spans="1:6" ht="12.75" customHeight="1" x14ac:dyDescent="0.2">
      <c r="A186" s="63">
        <v>3238</v>
      </c>
      <c r="B186" s="64" t="s">
        <v>373</v>
      </c>
      <c r="C186" s="247" t="s">
        <v>374</v>
      </c>
      <c r="D186" s="194">
        <v>1167.75</v>
      </c>
      <c r="E186" s="194">
        <v>2804.4</v>
      </c>
      <c r="F186" s="45">
        <f t="shared" si="26"/>
        <v>240.15414258188827</v>
      </c>
    </row>
    <row r="187" spans="1:6" ht="12.75" customHeight="1" x14ac:dyDescent="0.2">
      <c r="A187" s="63">
        <v>3239</v>
      </c>
      <c r="B187" s="64" t="s">
        <v>375</v>
      </c>
      <c r="C187" s="247" t="s">
        <v>376</v>
      </c>
      <c r="D187" s="194">
        <v>4557.38</v>
      </c>
      <c r="E187" s="194">
        <v>6889.99</v>
      </c>
      <c r="F187" s="45">
        <f t="shared" si="26"/>
        <v>151.18313592458824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44905.96</v>
      </c>
      <c r="E194" s="60">
        <f t="shared" si="36"/>
        <v>38080.520000000004</v>
      </c>
      <c r="F194" s="45">
        <f t="shared" si="26"/>
        <v>84.800592170838812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1559.97</v>
      </c>
      <c r="E196" s="194">
        <v>274.63</v>
      </c>
      <c r="F196" s="45">
        <f t="shared" si="26"/>
        <v>17.604825733828214</v>
      </c>
    </row>
    <row r="197" spans="1:6" ht="12.75" customHeight="1" x14ac:dyDescent="0.2">
      <c r="A197" s="63">
        <v>3293</v>
      </c>
      <c r="B197" s="64" t="s">
        <v>395</v>
      </c>
      <c r="C197" s="247" t="s">
        <v>396</v>
      </c>
      <c r="D197" s="194">
        <v>4183.57</v>
      </c>
      <c r="E197" s="194">
        <v>2020.95</v>
      </c>
      <c r="F197" s="45">
        <f t="shared" si="26"/>
        <v>48.306828856694167</v>
      </c>
    </row>
    <row r="198" spans="1:6" ht="12.75" customHeight="1" x14ac:dyDescent="0.2">
      <c r="A198" s="63">
        <v>3294</v>
      </c>
      <c r="B198" s="64" t="s">
        <v>397</v>
      </c>
      <c r="C198" s="247" t="s">
        <v>398</v>
      </c>
      <c r="D198" s="194">
        <v>188.09</v>
      </c>
      <c r="E198" s="194">
        <v>242.2</v>
      </c>
      <c r="F198" s="45">
        <f t="shared" si="26"/>
        <v>128.76814291030888</v>
      </c>
    </row>
    <row r="199" spans="1:6" ht="12.75" customHeight="1" x14ac:dyDescent="0.2">
      <c r="A199" s="63">
        <v>3295</v>
      </c>
      <c r="B199" s="64" t="s">
        <v>399</v>
      </c>
      <c r="C199" s="247" t="s">
        <v>400</v>
      </c>
      <c r="D199" s="194">
        <v>173.16</v>
      </c>
      <c r="E199" s="194">
        <v>7073.04</v>
      </c>
      <c r="F199" s="45">
        <f t="shared" si="26"/>
        <v>4084.6846846846843</v>
      </c>
    </row>
    <row r="200" spans="1:6" ht="12.75" customHeight="1" x14ac:dyDescent="0.2">
      <c r="A200" s="63" t="s">
        <v>401</v>
      </c>
      <c r="B200" s="64" t="s">
        <v>402</v>
      </c>
      <c r="C200" s="247" t="s">
        <v>401</v>
      </c>
      <c r="D200" s="194">
        <v>16.59</v>
      </c>
      <c r="E200" s="194"/>
      <c r="F200" s="45">
        <f t="shared" si="26"/>
        <v>0</v>
      </c>
    </row>
    <row r="201" spans="1:6" ht="12.75" customHeight="1" x14ac:dyDescent="0.2">
      <c r="A201" s="63">
        <v>3299</v>
      </c>
      <c r="B201" s="64" t="s">
        <v>403</v>
      </c>
      <c r="C201" s="247" t="s">
        <v>404</v>
      </c>
      <c r="D201" s="194">
        <v>38784.58</v>
      </c>
      <c r="E201" s="194">
        <v>28469.7</v>
      </c>
      <c r="F201" s="45">
        <f t="shared" si="26"/>
        <v>73.404688151837661</v>
      </c>
    </row>
    <row r="202" spans="1:6" ht="12.75" customHeight="1" x14ac:dyDescent="0.2">
      <c r="A202" s="63">
        <v>34</v>
      </c>
      <c r="B202" s="183" t="s">
        <v>405</v>
      </c>
      <c r="C202" s="247" t="s">
        <v>406</v>
      </c>
      <c r="D202" s="60">
        <f t="shared" ref="D202:E202" si="37">D203+D208+D216</f>
        <v>654.08999999999992</v>
      </c>
      <c r="E202" s="60">
        <f t="shared" si="37"/>
        <v>33.050000000000004</v>
      </c>
      <c r="F202" s="45">
        <f t="shared" si="26"/>
        <v>5.0528214771667521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654.08999999999992</v>
      </c>
      <c r="E216" s="60">
        <f t="shared" si="40"/>
        <v>33.050000000000004</v>
      </c>
      <c r="F216" s="45">
        <f t="shared" si="26"/>
        <v>5.0528214771667521</v>
      </c>
    </row>
    <row r="217" spans="1:6" ht="12.75" customHeight="1" x14ac:dyDescent="0.2">
      <c r="A217" s="63">
        <v>3431</v>
      </c>
      <c r="B217" s="182" t="s">
        <v>435</v>
      </c>
      <c r="C217" s="247" t="s">
        <v>436</v>
      </c>
      <c r="D217" s="194">
        <v>634.16999999999996</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3.79</v>
      </c>
      <c r="F219" s="45" t="str">
        <f t="shared" si="26"/>
        <v>-</v>
      </c>
    </row>
    <row r="220" spans="1:6" ht="12.75" customHeight="1" x14ac:dyDescent="0.2">
      <c r="A220" s="63">
        <v>3434</v>
      </c>
      <c r="B220" s="65" t="s">
        <v>441</v>
      </c>
      <c r="C220" s="247" t="s">
        <v>442</v>
      </c>
      <c r="D220" s="194">
        <v>19.920000000000002</v>
      </c>
      <c r="E220" s="194">
        <v>29.26</v>
      </c>
      <c r="F220" s="45">
        <f t="shared" si="26"/>
        <v>146.88755020080322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27644.400000000001</v>
      </c>
      <c r="E262" s="60">
        <f t="shared" si="55"/>
        <v>19387.09</v>
      </c>
      <c r="F262" s="45">
        <f t="shared" ref="F262:F268" si="56">IF(D262&lt;&gt;0,IF(E262/D262&gt;=100,"&gt;&gt;100",E262/D262*100),"-")</f>
        <v>70.130261463442864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27644.400000000001</v>
      </c>
      <c r="E269" s="60">
        <f t="shared" si="58"/>
        <v>19387.09</v>
      </c>
      <c r="F269" s="45">
        <f t="shared" ref="F269:F272" si="59">IF(D269&lt;&gt;0,IF(E269/D269&gt;=100,"&gt;&gt;100",E269/D269*100),"-")</f>
        <v>70.130261463442864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27644.400000000001</v>
      </c>
      <c r="E271" s="194">
        <v>19387.09</v>
      </c>
      <c r="F271" s="45">
        <f t="shared" si="59"/>
        <v>70.130261463442864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320.77999999999997</v>
      </c>
      <c r="E273" s="60">
        <f t="shared" si="60"/>
        <v>317.3</v>
      </c>
      <c r="F273" s="45">
        <f t="shared" ref="F273:F277" si="61">IF(D273&lt;&gt;0,IF(E273/D273&gt;=100,"&gt;&gt;100",E273/D273*100),"-")</f>
        <v>98.915144335681788</v>
      </c>
    </row>
    <row r="274" spans="1:6" ht="12.75" customHeight="1" x14ac:dyDescent="0.2">
      <c r="A274" s="63">
        <v>381</v>
      </c>
      <c r="B274" s="64" t="s">
        <v>540</v>
      </c>
      <c r="C274" s="247" t="s">
        <v>541</v>
      </c>
      <c r="D274" s="60">
        <f t="shared" ref="D274:E274" si="62">SUM(D275:D277)</f>
        <v>320.77999999999997</v>
      </c>
      <c r="E274" s="60">
        <f t="shared" si="62"/>
        <v>317.3</v>
      </c>
      <c r="F274" s="45">
        <f t="shared" si="61"/>
        <v>98.915144335681788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320.77999999999997</v>
      </c>
      <c r="E276" s="194">
        <v>317.3</v>
      </c>
      <c r="F276" s="45">
        <f t="shared" si="61"/>
        <v>98.915144335681788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1512581.17</v>
      </c>
      <c r="E299" s="60">
        <f>E152-E297+E298</f>
        <v>1738533.32</v>
      </c>
      <c r="F299" s="45">
        <f t="shared" si="68"/>
        <v>114.93818344968557</v>
      </c>
    </row>
    <row r="300" spans="1:6" ht="12.75" customHeight="1" x14ac:dyDescent="0.2">
      <c r="A300" s="63" t="s">
        <v>581</v>
      </c>
      <c r="B300" s="64" t="s">
        <v>592</v>
      </c>
      <c r="C300" s="247" t="s">
        <v>593</v>
      </c>
      <c r="D300" s="60">
        <f>IF(D6&gt;=D299,D6-D299,0)</f>
        <v>49492.75</v>
      </c>
      <c r="E300" s="60">
        <f>IF(E6&gt;=E299,E6-E299,0)</f>
        <v>0</v>
      </c>
      <c r="F300" s="45">
        <f t="shared" si="68"/>
        <v>0</v>
      </c>
    </row>
    <row r="301" spans="1:6" ht="12.75" customHeight="1" x14ac:dyDescent="0.2">
      <c r="A301" s="63" t="s">
        <v>581</v>
      </c>
      <c r="B301" s="64" t="s">
        <v>594</v>
      </c>
      <c r="C301" s="247" t="s">
        <v>595</v>
      </c>
      <c r="D301" s="60">
        <f>IF(D299&gt;=D6,D299-D6,0)</f>
        <v>0</v>
      </c>
      <c r="E301" s="60">
        <f>IF(E299&gt;=E6,E299-E6,0)</f>
        <v>114135.03000000026</v>
      </c>
      <c r="F301" s="45" t="str">
        <f t="shared" si="68"/>
        <v>-</v>
      </c>
    </row>
    <row r="302" spans="1:6" ht="12.75" customHeight="1" x14ac:dyDescent="0.2">
      <c r="A302" s="63">
        <v>92211</v>
      </c>
      <c r="B302" s="64" t="s">
        <v>596</v>
      </c>
      <c r="C302" s="247" t="s">
        <v>597</v>
      </c>
      <c r="D302" s="194">
        <v>24834.5</v>
      </c>
      <c r="E302" s="194">
        <v>54778.18</v>
      </c>
      <c r="F302" s="45">
        <f t="shared" si="68"/>
        <v>220.57291268195453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57275.08</v>
      </c>
      <c r="E304" s="194">
        <v>170243.75</v>
      </c>
      <c r="F304" s="45">
        <f t="shared" si="68"/>
        <v>297.23878168306356</v>
      </c>
    </row>
    <row r="305" spans="1:6" ht="12" x14ac:dyDescent="0.2">
      <c r="A305" s="63">
        <v>9661</v>
      </c>
      <c r="B305" s="220" t="s">
        <v>602</v>
      </c>
      <c r="C305" s="247" t="s">
        <v>603</v>
      </c>
      <c r="D305" s="194">
        <v>2146.85</v>
      </c>
      <c r="E305" s="194">
        <v>1846.18</v>
      </c>
      <c r="F305" s="45">
        <f t="shared" si="68"/>
        <v>85.994829634115106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31491.81</v>
      </c>
      <c r="E360" s="60">
        <f t="shared" si="86"/>
        <v>62768.820000000007</v>
      </c>
      <c r="F360" s="45">
        <f t="shared" si="72"/>
        <v>199.31791789674838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31491.81</v>
      </c>
      <c r="E373" s="60">
        <f t="shared" si="90"/>
        <v>62768.820000000007</v>
      </c>
      <c r="F373" s="45">
        <f t="shared" si="72"/>
        <v>199.31791789674838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22654.02</v>
      </c>
      <c r="E379" s="60">
        <f t="shared" si="92"/>
        <v>42214.060000000005</v>
      </c>
      <c r="F379" s="45">
        <f t="shared" si="72"/>
        <v>186.34246813589817</v>
      </c>
    </row>
    <row r="380" spans="1:6" ht="12.75" customHeight="1" x14ac:dyDescent="0.2">
      <c r="A380" s="63">
        <v>4221</v>
      </c>
      <c r="B380" s="64" t="s">
        <v>647</v>
      </c>
      <c r="C380" s="247" t="s">
        <v>739</v>
      </c>
      <c r="D380" s="194">
        <v>9735.1299999999992</v>
      </c>
      <c r="E380" s="194">
        <v>21318.61</v>
      </c>
      <c r="F380" s="45">
        <f t="shared" si="72"/>
        <v>218.98639258027376</v>
      </c>
    </row>
    <row r="381" spans="1:6" ht="12.75" customHeight="1" x14ac:dyDescent="0.2">
      <c r="A381" s="63">
        <v>4222</v>
      </c>
      <c r="B381" s="64" t="s">
        <v>740</v>
      </c>
      <c r="C381" s="247" t="s">
        <v>741</v>
      </c>
      <c r="D381" s="194">
        <v>83.35</v>
      </c>
      <c r="E381" s="194"/>
      <c r="F381" s="45">
        <f t="shared" si="72"/>
        <v>0</v>
      </c>
    </row>
    <row r="382" spans="1:6" ht="12.75" customHeight="1" x14ac:dyDescent="0.2">
      <c r="A382" s="63">
        <v>4223</v>
      </c>
      <c r="B382" s="64" t="s">
        <v>651</v>
      </c>
      <c r="C382" s="247" t="s">
        <v>742</v>
      </c>
      <c r="D382" s="194">
        <v>4746.75</v>
      </c>
      <c r="E382" s="194">
        <v>1215.33</v>
      </c>
      <c r="F382" s="45">
        <f t="shared" si="72"/>
        <v>25.603412861431501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6862.52</v>
      </c>
      <c r="E385" s="194">
        <v>11814.94</v>
      </c>
      <c r="F385" s="45">
        <f t="shared" si="72"/>
        <v>172.16620133711814</v>
      </c>
    </row>
    <row r="386" spans="1:6" ht="12.75" customHeight="1" x14ac:dyDescent="0.2">
      <c r="A386" s="63">
        <v>4227</v>
      </c>
      <c r="B386" s="183" t="s">
        <v>659</v>
      </c>
      <c r="C386" s="247" t="s">
        <v>746</v>
      </c>
      <c r="D386" s="194">
        <v>1226.27</v>
      </c>
      <c r="E386" s="194">
        <v>7865.18</v>
      </c>
      <c r="F386" s="45">
        <f t="shared" si="72"/>
        <v>641.39055835990439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8837.7900000000009</v>
      </c>
      <c r="E393" s="60">
        <f t="shared" si="94"/>
        <v>20554.759999999998</v>
      </c>
      <c r="F393" s="45">
        <f t="shared" si="72"/>
        <v>232.57805401576636</v>
      </c>
    </row>
    <row r="394" spans="1:6" ht="12.75" customHeight="1" x14ac:dyDescent="0.2">
      <c r="A394" s="63">
        <v>4241</v>
      </c>
      <c r="B394" s="64" t="s">
        <v>756</v>
      </c>
      <c r="C394" s="247" t="s">
        <v>757</v>
      </c>
      <c r="D394" s="194">
        <v>8837.7900000000009</v>
      </c>
      <c r="E394" s="194">
        <v>20554.759999999998</v>
      </c>
      <c r="F394" s="45">
        <f t="shared" si="72"/>
        <v>232.57805401576636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31491.81</v>
      </c>
      <c r="E418" s="60">
        <f t="shared" si="102"/>
        <v>62768.820000000007</v>
      </c>
      <c r="F418" s="45">
        <f t="shared" si="72"/>
        <v>199.31791789674838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62768.82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1562073.92</v>
      </c>
      <c r="E422" s="60">
        <f>E6+E308</f>
        <v>1624398.2899999998</v>
      </c>
      <c r="F422" s="45">
        <f t="shared" si="72"/>
        <v>103.98984767635066</v>
      </c>
    </row>
    <row r="423" spans="1:6" ht="12.75" customHeight="1" x14ac:dyDescent="0.2">
      <c r="A423" s="63" t="s">
        <v>581</v>
      </c>
      <c r="B423" s="64" t="s">
        <v>804</v>
      </c>
      <c r="C423" s="247" t="s">
        <v>805</v>
      </c>
      <c r="D423" s="60">
        <f t="shared" ref="D423:E423" si="103">D299+D360</f>
        <v>1544072.98</v>
      </c>
      <c r="E423" s="60">
        <f t="shared" si="103"/>
        <v>1801302.1400000001</v>
      </c>
      <c r="F423" s="45">
        <f t="shared" si="72"/>
        <v>116.65913226459026</v>
      </c>
    </row>
    <row r="424" spans="1:6" ht="12.75" customHeight="1" x14ac:dyDescent="0.2">
      <c r="A424" s="63" t="s">
        <v>581</v>
      </c>
      <c r="B424" s="64" t="s">
        <v>806</v>
      </c>
      <c r="C424" s="247" t="s">
        <v>807</v>
      </c>
      <c r="D424" s="60">
        <f t="shared" ref="D424:E424" si="104">IF(D422&gt;=D423,D422-D423,0)</f>
        <v>18000.939999999944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176903.85000000033</v>
      </c>
      <c r="F425" s="45" t="str">
        <f t="shared" si="72"/>
        <v>-</v>
      </c>
    </row>
    <row r="426" spans="1:6" ht="12.75" customHeight="1" x14ac:dyDescent="0.2">
      <c r="A426" s="251" t="s">
        <v>810</v>
      </c>
      <c r="B426" s="183" t="s">
        <v>811</v>
      </c>
      <c r="C426" s="252" t="s">
        <v>812</v>
      </c>
      <c r="D426" s="60">
        <f t="shared" ref="D426:E426" si="106">IF(D302-D303+D419-D420&gt;=0,D302-D303+D419-D420,0)</f>
        <v>24834.5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7990.6399999999994</v>
      </c>
      <c r="F427" s="45" t="str">
        <f t="shared" si="72"/>
        <v>-</v>
      </c>
    </row>
    <row r="428" spans="1:6" ht="24" x14ac:dyDescent="0.2">
      <c r="A428" s="249" t="s">
        <v>815</v>
      </c>
      <c r="B428" s="243" t="s">
        <v>816</v>
      </c>
      <c r="C428" s="250" t="s">
        <v>817</v>
      </c>
      <c r="D428" s="81">
        <f t="shared" ref="D428:E428" si="108">D304+D421</f>
        <v>57275.08</v>
      </c>
      <c r="E428" s="81">
        <f t="shared" si="108"/>
        <v>170243.75</v>
      </c>
      <c r="F428" s="61">
        <f t="shared" si="72"/>
        <v>297.23878168306356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1562073.92</v>
      </c>
      <c r="E643" s="60">
        <f>E422+E430</f>
        <v>1624398.2899999998</v>
      </c>
      <c r="F643" s="45">
        <f t="shared" si="109"/>
        <v>103.98984767635066</v>
      </c>
    </row>
    <row r="644" spans="1:6" ht="12.75" customHeight="1" x14ac:dyDescent="0.2">
      <c r="A644" s="63" t="s">
        <v>581</v>
      </c>
      <c r="B644" s="64" t="s">
        <v>1237</v>
      </c>
      <c r="C644" s="247" t="s">
        <v>1238</v>
      </c>
      <c r="D644" s="60">
        <f>D423+D535</f>
        <v>1544072.98</v>
      </c>
      <c r="E644" s="60">
        <f>E423+E535</f>
        <v>1801302.1400000001</v>
      </c>
      <c r="F644" s="45">
        <f t="shared" si="109"/>
        <v>116.65913226459026</v>
      </c>
    </row>
    <row r="645" spans="1:6" ht="12.75" customHeight="1" x14ac:dyDescent="0.2">
      <c r="A645" s="63" t="s">
        <v>581</v>
      </c>
      <c r="B645" s="64" t="s">
        <v>1239</v>
      </c>
      <c r="C645" s="247" t="s">
        <v>1240</v>
      </c>
      <c r="D645" s="60">
        <f t="shared" ref="D645:E645" si="163">IF(D643&gt;=D644,D643-D644,0)</f>
        <v>18000.939999999944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176903.85000000033</v>
      </c>
      <c r="F646" s="45" t="str">
        <f t="shared" si="109"/>
        <v>-</v>
      </c>
    </row>
    <row r="647" spans="1:6" ht="24" x14ac:dyDescent="0.2">
      <c r="A647" s="251" t="s">
        <v>1243</v>
      </c>
      <c r="B647" s="64" t="s">
        <v>1244</v>
      </c>
      <c r="C647" s="252" t="s">
        <v>1243</v>
      </c>
      <c r="D647" s="60">
        <f>IF(D426-D427+D641-D642&gt;=0,D426-D427+D641-D642,0)</f>
        <v>24834.5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7990.6399999999994</v>
      </c>
      <c r="F648" s="45" t="str">
        <f t="shared" si="109"/>
        <v>-</v>
      </c>
    </row>
    <row r="649" spans="1:6" ht="24" x14ac:dyDescent="0.2">
      <c r="A649" s="63" t="s">
        <v>581</v>
      </c>
      <c r="B649" s="64" t="s">
        <v>1247</v>
      </c>
      <c r="C649" s="247" t="s">
        <v>1248</v>
      </c>
      <c r="D649" s="60">
        <f t="shared" ref="D649:E649" si="165">IF(D645+D647-D646-D648&gt;=0,D645+D647-D646-D648,0)</f>
        <v>42835.439999999944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184894.49000000034</v>
      </c>
      <c r="F650" s="45" t="str">
        <f t="shared" si="109"/>
        <v>-</v>
      </c>
    </row>
    <row r="651" spans="1:6" ht="24" x14ac:dyDescent="0.2">
      <c r="A651" s="249" t="s">
        <v>1251</v>
      </c>
      <c r="B651" s="184" t="s">
        <v>1252</v>
      </c>
      <c r="C651" s="250" t="s">
        <v>1251</v>
      </c>
      <c r="D651" s="196">
        <v>105533.22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52443.79</v>
      </c>
      <c r="E653" s="194">
        <v>49941.87</v>
      </c>
      <c r="F653" s="45">
        <f t="shared" ref="F653:F740" si="167">IF(D653&lt;&gt;0,IF(E653/D653&gt;=100,"&gt;&gt;100",E653/D653*100),"-")</f>
        <v>95.229330298210712</v>
      </c>
    </row>
    <row r="654" spans="1:6" ht="12.75" customHeight="1" x14ac:dyDescent="0.2">
      <c r="A654" s="63" t="s">
        <v>1256</v>
      </c>
      <c r="B654" s="64" t="s">
        <v>1257</v>
      </c>
      <c r="C654" s="247" t="s">
        <v>1256</v>
      </c>
      <c r="D654" s="194">
        <v>268977.68</v>
      </c>
      <c r="E654" s="194">
        <v>9245.42</v>
      </c>
      <c r="F654" s="45">
        <f t="shared" si="167"/>
        <v>3.4372443096393721</v>
      </c>
    </row>
    <row r="655" spans="1:6" ht="12.75" customHeight="1" x14ac:dyDescent="0.2">
      <c r="A655" s="63" t="s">
        <v>1258</v>
      </c>
      <c r="B655" s="64" t="s">
        <v>1259</v>
      </c>
      <c r="C655" s="247" t="s">
        <v>1258</v>
      </c>
      <c r="D655" s="194">
        <v>271479.59999999998</v>
      </c>
      <c r="E655" s="194">
        <v>59187.29</v>
      </c>
      <c r="F655" s="45">
        <f t="shared" si="167"/>
        <v>21.801744956158771</v>
      </c>
    </row>
    <row r="656" spans="1:6" ht="24" x14ac:dyDescent="0.2">
      <c r="A656" s="63">
        <v>11</v>
      </c>
      <c r="B656" s="64" t="s">
        <v>1260</v>
      </c>
      <c r="C656" s="247" t="s">
        <v>1261</v>
      </c>
      <c r="D656" s="60">
        <f t="shared" ref="D656:E656" si="168">+D653+D654-D655</f>
        <v>49941.869999999995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57</v>
      </c>
      <c r="F658" s="45">
        <f t="shared" si="167"/>
        <v>105.55555555555556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43</v>
      </c>
      <c r="F660" s="45">
        <f t="shared" si="167"/>
        <v>107.5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1400562.13</v>
      </c>
      <c r="E683" s="192">
        <v>1447652.26</v>
      </c>
      <c r="F683" s="71">
        <f t="shared" si="167"/>
        <v>103.36223070660921</v>
      </c>
    </row>
    <row r="684" spans="1:6" ht="24" x14ac:dyDescent="0.2">
      <c r="A684" s="70">
        <v>63613</v>
      </c>
      <c r="B684" s="182" t="s">
        <v>1317</v>
      </c>
      <c r="C684" s="278" t="s">
        <v>1318</v>
      </c>
      <c r="D684" s="192">
        <v>4646.57</v>
      </c>
      <c r="E684" s="192">
        <v>5715.14</v>
      </c>
      <c r="F684" s="71">
        <f t="shared" si="167"/>
        <v>122.99696335146142</v>
      </c>
    </row>
    <row r="685" spans="1:6" ht="24" x14ac:dyDescent="0.2">
      <c r="A685" s="63">
        <v>63622</v>
      </c>
      <c r="B685" s="244" t="s">
        <v>1319</v>
      </c>
      <c r="C685" s="247" t="s">
        <v>1320</v>
      </c>
      <c r="D685" s="194">
        <v>37008.089999999997</v>
      </c>
      <c r="E685" s="194">
        <v>36374.81</v>
      </c>
      <c r="F685" s="45">
        <f t="shared" si="167"/>
        <v>98.288806582560738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1276</v>
      </c>
      <c r="E724" s="192">
        <v>1545</v>
      </c>
      <c r="F724" s="71">
        <f t="shared" si="167"/>
        <v>121.08150470219437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44781.95</v>
      </c>
      <c r="E734" s="192">
        <v>51003.29</v>
      </c>
      <c r="F734" s="71">
        <f t="shared" si="167"/>
        <v>113.89251696274951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2515.3200000000002</v>
      </c>
      <c r="E736" s="194">
        <v>974.9</v>
      </c>
      <c r="F736" s="45">
        <f t="shared" si="167"/>
        <v>38.758487985624093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2312.17</v>
      </c>
      <c r="E738" s="194">
        <v>3508.18</v>
      </c>
      <c r="F738" s="45">
        <f t="shared" si="167"/>
        <v>151.72673289593757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7021.23</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27644.400000000001</v>
      </c>
      <c r="E855" s="194">
        <v>19387.09</v>
      </c>
      <c r="F855" s="45">
        <f t="shared" si="169"/>
        <v>70.130261463442864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1693163.8099999996</v>
      </c>
      <c r="E6" s="180">
        <f t="shared" si="0"/>
        <v>1736919.45</v>
      </c>
      <c r="F6" s="181">
        <f t="shared" ref="F6:F298" si="1">IF(D6&gt;0,IF(E6/D6&gt;=100,"&gt;&gt;100",E6/D6*100),"-")</f>
        <v>102.58425320347477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1528181.6199999996</v>
      </c>
      <c r="E7" s="79">
        <f t="shared" si="2"/>
        <v>1600708.13</v>
      </c>
      <c r="F7" s="71">
        <f t="shared" si="1"/>
        <v>104.74593523772393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139968.18</v>
      </c>
      <c r="E8" s="79">
        <f>E9+E10-E11</f>
        <v>139968.18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165551.91</v>
      </c>
      <c r="E9" s="192">
        <v>165551.91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25583.73</v>
      </c>
      <c r="E11" s="192">
        <v>25583.73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1386320.7799999998</v>
      </c>
      <c r="E12" s="79">
        <f t="shared" si="3"/>
        <v>1458847.29</v>
      </c>
      <c r="F12" s="71">
        <f t="shared" si="1"/>
        <v>105.23158211622568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926701.05999999994</v>
      </c>
      <c r="E13" s="79">
        <f t="shared" si="4"/>
        <v>1013189.6299999999</v>
      </c>
      <c r="F13" s="71">
        <f t="shared" si="1"/>
        <v>109.33295252732309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142923.69</v>
      </c>
      <c r="E14" s="192">
        <v>142923.69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1070275.24</v>
      </c>
      <c r="E15" s="192">
        <v>1198122.94</v>
      </c>
      <c r="F15" s="71">
        <f t="shared" si="1"/>
        <v>111.94531044182617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6682.22</v>
      </c>
      <c r="E16" s="192">
        <v>6682.22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885.53</v>
      </c>
      <c r="E17" s="192">
        <v>885.53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294065.62</v>
      </c>
      <c r="E18" s="192">
        <v>335424.75</v>
      </c>
      <c r="F18" s="71">
        <f t="shared" si="1"/>
        <v>114.0645921138282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258993.17999999993</v>
      </c>
      <c r="E19" s="79">
        <f t="shared" si="5"/>
        <v>276096.43999999994</v>
      </c>
      <c r="F19" s="71">
        <f t="shared" si="1"/>
        <v>106.60374917980467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262999.21999999997</v>
      </c>
      <c r="E20" s="192">
        <v>286644.43</v>
      </c>
      <c r="F20" s="71">
        <f t="shared" si="1"/>
        <v>108.99060080862597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9020.5</v>
      </c>
      <c r="E21" s="192">
        <v>7655.88</v>
      </c>
      <c r="F21" s="71">
        <f t="shared" si="1"/>
        <v>84.872013746466379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154268.71</v>
      </c>
      <c r="E22" s="192">
        <v>159474.04</v>
      </c>
      <c r="F22" s="71">
        <f t="shared" si="1"/>
        <v>103.37419688023579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893.32</v>
      </c>
      <c r="E24" s="192">
        <v>3664.72</v>
      </c>
      <c r="F24" s="71">
        <f t="shared" si="1"/>
        <v>410.23597367124881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26132.99</v>
      </c>
      <c r="E25" s="192">
        <v>37122.94</v>
      </c>
      <c r="F25" s="71">
        <f t="shared" si="1"/>
        <v>142.05393259630833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25557.25</v>
      </c>
      <c r="E26" s="192">
        <v>98669.31</v>
      </c>
      <c r="F26" s="71">
        <f t="shared" si="1"/>
        <v>386.07170176760019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219878.81</v>
      </c>
      <c r="E28" s="192">
        <v>317134.88</v>
      </c>
      <c r="F28" s="71">
        <f t="shared" si="1"/>
        <v>144.23167016412359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80213.63</v>
      </c>
      <c r="E29" s="79">
        <f t="shared" si="6"/>
        <v>61513.23</v>
      </c>
      <c r="F29" s="71">
        <f t="shared" si="1"/>
        <v>76.686755106332924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80213.63</v>
      </c>
      <c r="E30" s="192">
        <v>80213.63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18700.400000000001</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118356.92999999998</v>
      </c>
      <c r="E35" s="79">
        <f t="shared" si="7"/>
        <v>105992.00999999998</v>
      </c>
      <c r="F35" s="71">
        <f t="shared" si="1"/>
        <v>89.552855079968694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120164.37</v>
      </c>
      <c r="E36" s="192">
        <v>144207.62</v>
      </c>
      <c r="F36" s="71">
        <f t="shared" si="1"/>
        <v>120.00863483909581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17532.55</v>
      </c>
      <c r="E38" s="192">
        <v>17532.55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19339.990000000002</v>
      </c>
      <c r="E40" s="192">
        <v>55748.160000000003</v>
      </c>
      <c r="F40" s="71">
        <f t="shared" si="1"/>
        <v>288.25330312993958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100.87</v>
      </c>
      <c r="E41" s="79">
        <f t="shared" si="8"/>
        <v>100.87</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100.87</v>
      </c>
      <c r="E42" s="192">
        <v>100.87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1955.11</v>
      </c>
      <c r="E45" s="79">
        <f t="shared" si="9"/>
        <v>1955.11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1955.11</v>
      </c>
      <c r="E48" s="192">
        <v>1955.11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1892.6600000000035</v>
      </c>
      <c r="E52" s="79">
        <f t="shared" si="10"/>
        <v>1892.6600000000035</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1892.66</v>
      </c>
      <c r="E53" s="192">
        <v>1892.66</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74356.399999999994</v>
      </c>
      <c r="E54" s="192">
        <v>85142.65</v>
      </c>
      <c r="F54" s="71">
        <f t="shared" si="1"/>
        <v>114.50614876459862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74356.399999999994</v>
      </c>
      <c r="E55" s="192">
        <v>85142.65</v>
      </c>
      <c r="F55" s="71">
        <f t="shared" si="1"/>
        <v>114.50614876459862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164982.19</v>
      </c>
      <c r="E69" s="79">
        <f>E70+E82+E88+E119+E135+E147+E165+E171</f>
        <v>136211.32</v>
      </c>
      <c r="F69" s="71">
        <f t="shared" si="1"/>
        <v>82.561226760294545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49941.87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49941.87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49941.87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8095.54</v>
      </c>
      <c r="E82" s="79">
        <f>SUM(E83:E85)-E86+E87</f>
        <v>10909.56</v>
      </c>
      <c r="F82" s="71">
        <f t="shared" si="1"/>
        <v>134.76012718113924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461.56</v>
      </c>
      <c r="E85" s="192">
        <v>461.56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7633.98</v>
      </c>
      <c r="E87" s="192">
        <v>10448</v>
      </c>
      <c r="F87" s="71">
        <f t="shared" si="1"/>
        <v>136.86176804235799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1411.56</v>
      </c>
      <c r="E147" s="79">
        <f t="shared" si="24"/>
        <v>125301.76000000001</v>
      </c>
      <c r="F147" s="71">
        <f t="shared" si="1"/>
        <v>8876.8284734619865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113412.66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113412.66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166.99</v>
      </c>
      <c r="E160" s="192">
        <v>23.67</v>
      </c>
      <c r="F160" s="71">
        <f t="shared" si="1"/>
        <v>14.174501467153721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1244.57</v>
      </c>
      <c r="E161" s="192">
        <v>943.9</v>
      </c>
      <c r="F161" s="71">
        <f t="shared" si="1"/>
        <v>75.84145528174389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10921.53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105533.22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105533.22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1693163.8099999998</v>
      </c>
      <c r="E176" s="79">
        <f>E177+E251</f>
        <v>1736919.45</v>
      </c>
      <c r="F176" s="71">
        <f t="shared" si="1"/>
        <v>102.58425320347474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118094.91</v>
      </c>
      <c r="E177" s="79">
        <f>E178+E197+E203+E219+E247+E248</f>
        <v>153259.22</v>
      </c>
      <c r="F177" s="71">
        <f t="shared" si="1"/>
        <v>129.77631296725659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118094.91</v>
      </c>
      <c r="E178" s="79">
        <f>SUM(E179:E181)+E185+E186+SUM(E194:E196)</f>
        <v>126494.52</v>
      </c>
      <c r="F178" s="71">
        <f t="shared" si="1"/>
        <v>107.11259274425969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101919.72</v>
      </c>
      <c r="E179" s="192">
        <v>111639.86</v>
      </c>
      <c r="F179" s="71">
        <f t="shared" si="1"/>
        <v>109.53705524308741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8816.41</v>
      </c>
      <c r="E180" s="192">
        <v>14782.2</v>
      </c>
      <c r="F180" s="71">
        <f t="shared" si="1"/>
        <v>167.66688482046547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56.66</v>
      </c>
      <c r="E181" s="79">
        <f t="shared" si="28"/>
        <v>3.99</v>
      </c>
      <c r="F181" s="71">
        <f t="shared" si="1"/>
        <v>7.0420049417578552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56.66</v>
      </c>
      <c r="E184" s="192">
        <v>3.99</v>
      </c>
      <c r="F184" s="71">
        <f t="shared" si="1"/>
        <v>7.0420049417578552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7302.12</v>
      </c>
      <c r="E196" s="192">
        <v>68.47</v>
      </c>
      <c r="F196" s="71">
        <f t="shared" si="1"/>
        <v>0.93767289499487816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18378.07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18378.07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8386.6299999999992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1575068.9</v>
      </c>
      <c r="E251" s="79">
        <f>+E252+E255-E264+E274+E291</f>
        <v>1583660.23</v>
      </c>
      <c r="F251" s="71">
        <f t="shared" si="1"/>
        <v>100.54545740824419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1474958.38</v>
      </c>
      <c r="E252" s="79">
        <f>E253-E254</f>
        <v>1598310.97</v>
      </c>
      <c r="F252" s="71">
        <f t="shared" si="1"/>
        <v>108.36312343945598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1474958.38</v>
      </c>
      <c r="E253" s="192">
        <v>1598310.97</v>
      </c>
      <c r="F253" s="71">
        <f t="shared" si="1"/>
        <v>108.36312343945598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42835.44</v>
      </c>
      <c r="E255" s="79">
        <f>E256-E260</f>
        <v>-184894.49</v>
      </c>
      <c r="F255" s="71">
        <f t="shared" si="1"/>
        <v>-431.63905868598522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42835.44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42835.44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184894.49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184894.49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57275.08</v>
      </c>
      <c r="E274" s="79">
        <f>SUM(E275:E277)+SUM(E286:E290)</f>
        <v>170243.75</v>
      </c>
      <c r="F274" s="71">
        <f t="shared" si="1"/>
        <v>297.23878168306356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113412.66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113412.66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55128.23</v>
      </c>
      <c r="E287" s="192">
        <v>54984.91</v>
      </c>
      <c r="F287" s="71">
        <f t="shared" si="39"/>
        <v>99.740024303337876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2146.85</v>
      </c>
      <c r="E288" s="192">
        <v>1846.18</v>
      </c>
      <c r="F288" s="71">
        <f t="shared" si="39"/>
        <v>85.994829634115106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7207.35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7207.35</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293.35000000000002</v>
      </c>
      <c r="E302" s="192">
        <v>124409.59</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1118.21</v>
      </c>
      <c r="E303" s="192">
        <v>892.17</v>
      </c>
      <c r="F303" s="71">
        <f t="shared" si="43"/>
        <v>79.785550120281513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1411.56</v>
      </c>
      <c r="E304" s="192">
        <v>125301.75999999999</v>
      </c>
      <c r="F304" s="71">
        <f t="shared" si="43"/>
        <v>8876.8284734619847</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7233.65</v>
      </c>
      <c r="E308" s="192">
        <v>9087.67</v>
      </c>
      <c r="F308" s="71">
        <f t="shared" si="43"/>
        <v>125.63049083104659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400.33</v>
      </c>
      <c r="E309" s="192">
        <v>1360.33</v>
      </c>
      <c r="F309" s="71">
        <f t="shared" si="43"/>
        <v>339.80216321534738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10921.53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114254.14</v>
      </c>
      <c r="E336" s="192">
        <v>17220.740000000002</v>
      </c>
      <c r="F336" s="71">
        <f t="shared" si="43"/>
        <v>15.072311602888089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3840.77</v>
      </c>
      <c r="E337" s="192">
        <v>109273.78</v>
      </c>
      <c r="F337" s="71">
        <f t="shared" si="43"/>
        <v>2845.1008521728718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7934.17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10443.9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8386.6299999999992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411">
        <v>0</v>
      </c>
      <c r="E382" s="411">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411">
        <v>0</v>
      </c>
      <c r="E383" s="411">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411">
        <v>0</v>
      </c>
      <c r="E384" s="411">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411">
        <v>0</v>
      </c>
      <c r="E385" s="411">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411">
        <v>0</v>
      </c>
      <c r="E386" s="411">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7207.35</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1544072.9800000002</v>
      </c>
      <c r="E114" s="60">
        <f t="shared" si="22"/>
        <v>1801302.14</v>
      </c>
      <c r="F114" s="45">
        <f t="shared" si="1"/>
        <v>116.65913226459021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1445101.62</v>
      </c>
      <c r="E115" s="60">
        <f t="shared" si="23"/>
        <v>1695467.41</v>
      </c>
      <c r="F115" s="45">
        <f t="shared" si="1"/>
        <v>117.32513385460047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1445101.62</v>
      </c>
      <c r="E117" s="194">
        <v>1695467.41</v>
      </c>
      <c r="F117" s="45">
        <f t="shared" si="1"/>
        <v>117.32513385460047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98971.36</v>
      </c>
      <c r="E126" s="194">
        <v>105834.73</v>
      </c>
      <c r="F126" s="45">
        <f t="shared" si="1"/>
        <v>106.9347031302793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1544072.9800000002</v>
      </c>
      <c r="E141" s="81">
        <f t="shared" si="28"/>
        <v>1801302.14</v>
      </c>
      <c r="F141" s="61">
        <f t="shared" si="1"/>
        <v>116.65913226459021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209742.7</v>
      </c>
      <c r="E5" s="82">
        <f t="shared" si="0"/>
        <v>209742.7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209742.7</v>
      </c>
      <c r="E22" s="83">
        <f t="shared" si="3"/>
        <v>209742.7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209742.7</v>
      </c>
      <c r="E23" s="83">
        <f t="shared" si="4"/>
        <v>209742.7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209742.7</v>
      </c>
      <c r="E25" s="195">
        <v>209742.7</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1" sqref="D9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118094.91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1724918.0800000003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1645132.2600000002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1348670.99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276723.83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33.049999999999997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19387.09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317.3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61943.83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17841.990000000002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1689753.7700000003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1636732.6500000001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1338950.8500000001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270758.03999999998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85.72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19387.09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317.3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7233.65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43565.760000000002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9455.36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153259.21999999997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33541.54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17220.740000000002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13925.34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13925.34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3226.9300000000003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2564.2600000000002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662.67</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68.47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68.47</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7934.17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5942.79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1991.38</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8386.6299999999992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119717.68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109273.78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10443.9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8481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37877CE7E023843B8A306AB4BC886EE" ma:contentTypeVersion="10" ma:contentTypeDescription="Create a new document." ma:contentTypeScope="" ma:versionID="cb24799797b8df6dfb0bc7d4147d2774">
  <xsd:schema xmlns:xsd="http://www.w3.org/2001/XMLSchema" xmlns:xs="http://www.w3.org/2001/XMLSchema" xmlns:p="http://schemas.microsoft.com/office/2006/metadata/properties" xmlns:ns3="d19d21c5-5781-4f81-a4b3-0fd5be2daa07" targetNamespace="http://schemas.microsoft.com/office/2006/metadata/properties" ma:root="true" ma:fieldsID="c09d92caede0306f3e2798d27e580e30" ns3:_="">
    <xsd:import namespace="d19d21c5-5781-4f81-a4b3-0fd5be2daa07"/>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d21c5-5781-4f81-a4b3-0fd5be2daa07"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5C9DF763-A744-44F7-9705-2C126AB38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d21c5-5781-4f81-a4b3-0fd5be2da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A5706D-8D06-4386-9B0E-819ED08C36DA}">
  <ds:schemaRefs>
    <ds:schemaRef ds:uri="http://schemas.openxmlformats.org/package/2006/metadata/core-properties"/>
    <ds:schemaRef ds:uri="http://www.w3.org/XML/1998/namespace"/>
    <ds:schemaRef ds:uri="http://purl.org/dc/dcmitype/"/>
    <ds:schemaRef ds:uri="http://purl.org/dc/elements/1.1/"/>
    <ds:schemaRef ds:uri="http://purl.org/dc/terms/"/>
    <ds:schemaRef ds:uri="d19d21c5-5781-4f81-a4b3-0fd5be2daa07"/>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2025-11-26T12:43:51Z</cp:lastPrinted>
  <dcterms:created xsi:type="dcterms:W3CDTF">2022-04-01T05:14:30Z</dcterms:created>
  <dcterms:modified xsi:type="dcterms:W3CDTF">2026-01-28T10:18:31Z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0x010100737877CE7E023843B8A306AB4BC886EE</vt:lpwstr>
  </property>
</Properties>
</file>