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7" documentId="8_{439A713F-A775-45FF-A372-F03DE5B3FF49}" xr6:coauthVersionLast="37" xr6:coauthVersionMax="37" xr10:uidLastSave="{393D4E8E-09FD-4343-AF96-6C2F8931356D}"/>
  <bookViews>
    <workbookView xWindow="0" yWindow="0" windowWidth="28800" windowHeight="1162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rashoda'!$A$1:$G$95</definedName>
    <definedName name="_xlnm.Print_Area" localSheetId="0">' Sažetak'!$A$1:$J$42</definedName>
    <definedName name="_xlnm.Print_Area" localSheetId="3">'Posebni dio'!$A$1:$G$31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C90" i="4" l="1"/>
  <c r="F61" i="4"/>
  <c r="F60" i="4" s="1"/>
  <c r="G61" i="4"/>
  <c r="G60" i="4" s="1"/>
  <c r="F68" i="4"/>
  <c r="G68" i="4"/>
  <c r="F71" i="4"/>
  <c r="G71" i="4"/>
  <c r="E60" i="4"/>
  <c r="E71" i="4"/>
  <c r="E68" i="4"/>
  <c r="E61" i="4"/>
  <c r="F40" i="4"/>
  <c r="G40" i="4"/>
  <c r="F49" i="4"/>
  <c r="G49" i="4"/>
  <c r="D49" i="4"/>
  <c r="E49" i="4"/>
  <c r="E40" i="4"/>
  <c r="D45" i="4"/>
  <c r="D40" i="4"/>
  <c r="D61" i="4"/>
  <c r="D71" i="4"/>
  <c r="D66" i="4"/>
  <c r="D39" i="4"/>
  <c r="C30" i="4"/>
  <c r="C23" i="4"/>
  <c r="D23" i="4"/>
  <c r="C61" i="4"/>
  <c r="C66" i="4"/>
  <c r="C68" i="4"/>
  <c r="C71" i="4"/>
  <c r="C53" i="4"/>
  <c r="C49" i="4" s="1"/>
  <c r="C46" i="4"/>
  <c r="C45" i="4" s="1"/>
  <c r="C42" i="4"/>
  <c r="C40" i="4" s="1"/>
  <c r="C47" i="4"/>
  <c r="D89" i="4"/>
  <c r="D30" i="4"/>
  <c r="E9" i="4"/>
  <c r="D9" i="4"/>
  <c r="F30" i="4"/>
  <c r="G30" i="4"/>
  <c r="E30" i="4"/>
  <c r="F23" i="4"/>
  <c r="G23" i="4"/>
  <c r="E23" i="4"/>
  <c r="F9" i="4"/>
  <c r="G9" i="4"/>
  <c r="F89" i="4"/>
  <c r="G89" i="4"/>
  <c r="E89" i="4"/>
  <c r="C9" i="4"/>
  <c r="G10" i="2"/>
  <c r="H10" i="2"/>
  <c r="F42" i="2"/>
  <c r="C22" i="4" l="1"/>
  <c r="G39" i="4"/>
  <c r="F39" i="4"/>
  <c r="E39" i="4"/>
  <c r="C60" i="4"/>
  <c r="D60" i="4"/>
  <c r="C39" i="4"/>
  <c r="F22" i="4"/>
  <c r="E22" i="4"/>
  <c r="G22" i="4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H16" i="2" s="1"/>
  <c r="G13" i="2"/>
  <c r="G16" i="2" s="1"/>
  <c r="F13" i="2"/>
  <c r="J10" i="2"/>
  <c r="I10" i="2"/>
  <c r="F10" i="2"/>
  <c r="F16" i="2" l="1"/>
  <c r="F32" i="2" s="1"/>
  <c r="F33" i="2" s="1"/>
  <c r="G25" i="2"/>
  <c r="G32" i="2" s="1"/>
  <c r="G33" i="2" s="1"/>
  <c r="I16" i="2"/>
  <c r="I25" i="2" s="1"/>
  <c r="I32" i="2" s="1"/>
  <c r="I33" i="2" s="1"/>
  <c r="J16" i="2"/>
  <c r="J25" i="2" s="1"/>
  <c r="J32" i="2" s="1"/>
  <c r="J33" i="2" s="1"/>
  <c r="H25" i="2"/>
  <c r="H32" i="2" s="1"/>
  <c r="H33" i="2" s="1"/>
  <c r="D22" i="4" l="1"/>
</calcChain>
</file>

<file path=xl/sharedStrings.xml><?xml version="1.0" encoding="utf-8"?>
<sst xmlns="http://schemas.openxmlformats.org/spreadsheetml/2006/main" count="241" uniqueCount="116">
  <si>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</si>
  <si>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</si>
  <si>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</si>
  <si>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</si>
  <si>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</si>
  <si>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</si>
  <si>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</si>
  <si>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</si>
  <si>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</si>
  <si>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</si>
  <si>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</si>
  <si>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</si>
  <si>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</si>
  <si>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</si>
  <si>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</si>
  <si>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</si>
  <si>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</si>
  <si>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</si>
  <si>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</si>
  <si>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</si>
  <si>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</si>
  <si>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</si>
  <si>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</si>
  <si>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</si>
  <si>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</si>
  <si>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</si>
  <si>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</si>
  <si>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</si>
  <si>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</si>
  <si>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</si>
  <si>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</si>
  <si>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</si>
  <si>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</si>
  <si>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</si>
  <si>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</si>
  <si>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</si>
  <si>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</si>
  <si>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</si>
  <si>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</si>
  <si>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</si>
  <si>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</si>
  <si>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</si>
  <si>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</si>
  <si>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</si>
  <si>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</si>
  <si>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</si>
  <si>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</si>
  <si>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Opće javne usluge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</si>
  <si>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</si>
  <si>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</si>
  <si>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</si>
  <si>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</si>
  <si>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</si>
  <si>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</si>
  <si>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</si>
  <si>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</si>
  <si>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</si>
  <si>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</si>
  <si>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</si>
  <si>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</si>
  <si>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</si>
  <si>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</si>
  <si>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</si>
  <si>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</si>
  <si>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</si>
  <si>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</si>
  <si>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</si>
  <si>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</si>
  <si>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</si>
  <si>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</si>
  <si>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</si>
  <si>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</si>
  <si>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</si>
  <si>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</si>
  <si>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</si>
  <si>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</si>
  <si>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</si>
  <si>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</si>
  <si>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</si>
  <si>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</si>
  <si>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</si>
  <si>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</si>
  <si>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</si>
  <si>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</si>
  <si>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</si>
  <si>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</si>
  <si>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Izvor financiranja x (najniža razina)*</t>
  </si>
  <si>
    <t xml:space="preserve">* najniža razina oznake izvora financiranja smatra se razina skupine odnosno podskupine      </t>
  </si>
  <si>
    <t>PLAN 
(2026)</t>
  </si>
  <si>
    <t>PROJEKCIJA 
(2027)</t>
  </si>
  <si>
    <t>PROJEKCIJA
(2028)</t>
  </si>
  <si>
    <t>TEKUĆI PLAN 
(2025)</t>
  </si>
  <si>
    <t>IZVRŠENJE 
(2024)</t>
  </si>
  <si>
    <t>Prihodi od upravnih i adminis. Pristojbi po posebnim namj.</t>
  </si>
  <si>
    <t>prihodi iz nadležnog proračuna i od HZZO-a</t>
  </si>
  <si>
    <t>Kazne,  upravne mjere i ostali prihodi</t>
  </si>
  <si>
    <t>091</t>
  </si>
  <si>
    <t>Predškolsko i osnovno obrazovanje</t>
  </si>
  <si>
    <t>Financijski rashodi</t>
  </si>
  <si>
    <t>Naknade građanima i kućanstvima na temelju osig i druge nak.</t>
  </si>
  <si>
    <t>Ostali rashodi</t>
  </si>
  <si>
    <t>Rashodi za nabavu proizvedene dugotrajne imovine</t>
  </si>
  <si>
    <t>Prihodi za decentralizirana sredstva</t>
  </si>
  <si>
    <t>Prihodi od nefinacijske imovine</t>
  </si>
  <si>
    <t>Administrativne (upravne) pristojbe</t>
  </si>
  <si>
    <t>Ostali i vlastiit prihodi</t>
  </si>
  <si>
    <t>Pomoći</t>
  </si>
  <si>
    <t>Pomoći iz Riznice</t>
  </si>
  <si>
    <t>Pomoći-korisnici</t>
  </si>
  <si>
    <t>Pomoći korisnici- prehrana</t>
  </si>
  <si>
    <t>Pomoći temeljem prijenosa sredstava EU</t>
  </si>
  <si>
    <t>Pomoći iz državnog proračuna</t>
  </si>
  <si>
    <t>Ostale pomoći</t>
  </si>
  <si>
    <t>Pomoći iz državnog proračuan</t>
  </si>
  <si>
    <t>096</t>
  </si>
  <si>
    <t>Dodatne usluge u obrazovanju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</si>
</sst>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2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NumberFormat="1" applyFont="1" applyFill="1" applyBorder="1" applyAlignment="1" applyProtection="1">
      <alignment horizontal="left" vertical="center" wrapText="1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164" fontId="6" fillId="0" borderId="0" xfId="3" applyNumberFormat="1" applyFont="1" applyFill="1" applyBorder="1" applyAlignment="1" applyProtection="1">
      <alignment horizontal="center" vertical="center" wrapText="1"/>
    </xf>
    <xf numFmtId="164" fontId="13" fillId="0" borderId="4" xfId="3" quotePrefix="1" applyNumberFormat="1" applyFont="1" applyBorder="1" applyAlignment="1">
      <alignment horizontal="center" vertical="center" wrapText="1"/>
    </xf>
    <xf numFmtId="164" fontId="14" fillId="3" borderId="4" xfId="3" quotePrefix="1" applyNumberFormat="1" applyFont="1" applyFill="1" applyBorder="1" applyAlignment="1">
      <alignment horizontal="center" vertical="center" wrapText="1"/>
    </xf>
    <xf numFmtId="164" fontId="15" fillId="2" borderId="4" xfId="3" applyNumberFormat="1" applyFont="1" applyFill="1" applyBorder="1" applyAlignment="1" applyProtection="1">
      <alignment horizontal="left" vertical="center" wrapText="1"/>
    </xf>
    <xf numFmtId="164" fontId="16" fillId="2" borderId="4" xfId="3" applyNumberFormat="1" applyFont="1" applyFill="1" applyBorder="1" applyAlignment="1" applyProtection="1">
      <alignment horizontal="left" vertical="center" wrapText="1"/>
    </xf>
    <xf numFmtId="164" fontId="16" fillId="2" borderId="4" xfId="3" quotePrefix="1" applyNumberFormat="1" applyFont="1" applyFill="1" applyBorder="1" applyAlignment="1">
      <alignment horizontal="left" vertical="center" wrapText="1"/>
    </xf>
    <xf numFmtId="164" fontId="22" fillId="2" borderId="4" xfId="3" quotePrefix="1" applyNumberFormat="1" applyFont="1" applyFill="1" applyBorder="1" applyAlignment="1">
      <alignment horizontal="left" vertical="center" wrapText="1"/>
    </xf>
    <xf numFmtId="164" fontId="16" fillId="2" borderId="4" xfId="3" quotePrefix="1" applyNumberFormat="1" applyFont="1" applyFill="1" applyBorder="1" applyAlignment="1">
      <alignment horizontal="left" vertical="center"/>
    </xf>
    <xf numFmtId="164" fontId="22" fillId="2" borderId="4" xfId="3" quotePrefix="1" applyNumberFormat="1" applyFont="1" applyFill="1" applyBorder="1" applyAlignment="1">
      <alignment horizontal="left" vertical="center"/>
    </xf>
    <xf numFmtId="164" fontId="15" fillId="2" borderId="4" xfId="3" applyNumberFormat="1" applyFont="1" applyFill="1" applyBorder="1" applyAlignment="1" applyProtection="1">
      <alignment vertical="center" wrapText="1"/>
    </xf>
    <xf numFmtId="164" fontId="16" fillId="2" borderId="4" xfId="3" applyNumberFormat="1" applyFont="1" applyFill="1" applyBorder="1" applyAlignment="1" applyProtection="1">
      <alignment vertical="center" wrapText="1"/>
    </xf>
    <xf numFmtId="164" fontId="4" fillId="0" borderId="0" xfId="3" applyNumberFormat="1" applyFont="1"/>
    <xf numFmtId="0" fontId="14" fillId="3" borderId="4" xfId="3" quotePrefix="1" applyNumberFormat="1" applyFont="1" applyFill="1" applyBorder="1" applyAlignment="1">
      <alignment horizontal="center" vertical="center" wrapText="1"/>
    </xf>
    <xf numFmtId="1" fontId="16" fillId="2" borderId="4" xfId="3" applyNumberFormat="1" applyFont="1" applyFill="1" applyBorder="1" applyAlignment="1" applyProtection="1">
      <alignment horizontal="right"/>
    </xf>
    <xf numFmtId="2" fontId="15" fillId="2" borderId="4" xfId="3" applyNumberFormat="1" applyFont="1" applyFill="1" applyBorder="1" applyAlignment="1" applyProtection="1">
      <alignment horizontal="left" vertical="center"/>
    </xf>
    <xf numFmtId="1" fontId="15" fillId="2" borderId="4" xfId="3" applyNumberFormat="1" applyFont="1" applyFill="1" applyBorder="1" applyAlignment="1" applyProtection="1">
      <alignment horizontal="right"/>
    </xf>
    <xf numFmtId="1" fontId="16" fillId="2" borderId="4" xfId="3" quotePrefix="1" applyNumberFormat="1" applyFont="1" applyFill="1" applyBorder="1" applyAlignment="1">
      <alignment horizontal="right"/>
    </xf>
    <xf numFmtId="3" fontId="13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right" vertical="center" wrapText="1"/>
    </xf>
    <xf numFmtId="0" fontId="16" fillId="2" borderId="4" xfId="3" quotePrefix="1" applyFont="1" applyFill="1" applyBorder="1" applyAlignment="1">
      <alignment horizontal="right" vertical="center"/>
    </xf>
    <xf numFmtId="0" fontId="15" fillId="2" borderId="4" xfId="3" applyNumberFormat="1" applyFont="1" applyFill="1" applyBorder="1" applyAlignment="1" applyProtection="1">
      <alignment horizontal="right" vertical="center" wrapText="1"/>
    </xf>
    <xf numFmtId="0" fontId="4" fillId="0" borderId="4" xfId="3" applyFont="1" applyBorder="1" applyAlignment="1">
      <alignment horizontal="right"/>
    </xf>
    <xf numFmtId="164" fontId="15" fillId="2" borderId="4" xfId="3" quotePrefix="1" applyNumberFormat="1" applyFont="1" applyFill="1" applyBorder="1" applyAlignment="1">
      <alignment horizontal="left" vertical="center" wrapText="1"/>
    </xf>
    <xf numFmtId="2" fontId="14" fillId="3" borderId="4" xfId="3" quotePrefix="1" applyNumberFormat="1" applyFont="1" applyFill="1" applyBorder="1" applyAlignment="1">
      <alignment horizontal="center" vertical="center" wrapText="1"/>
    </xf>
    <xf numFmtId="0" fontId="24" fillId="2" borderId="4" xfId="3" quotePrefix="1" applyFont="1" applyFill="1" applyBorder="1" applyAlignment="1">
      <alignment horizontal="left" vertical="center" indent="2"/>
    </xf>
    <xf numFmtId="0" fontId="25" fillId="2" borderId="4" xfId="3" quotePrefix="1" applyFont="1" applyFill="1" applyBorder="1" applyAlignment="1">
      <alignment horizontal="left" vertical="center" wrapText="1"/>
    </xf>
    <xf numFmtId="164" fontId="25" fillId="2" borderId="4" xfId="3" quotePrefix="1" applyNumberFormat="1" applyFont="1" applyFill="1" applyBorder="1" applyAlignment="1">
      <alignment horizontal="left" vertical="center" wrapText="1"/>
    </xf>
    <xf numFmtId="3" fontId="24" fillId="2" borderId="4" xfId="3" applyNumberFormat="1" applyFont="1" applyFill="1" applyBorder="1" applyAlignment="1">
      <alignment horizontal="right"/>
    </xf>
    <xf numFmtId="0" fontId="26" fillId="0" borderId="0" xfId="3" applyFont="1"/>
    <xf numFmtId="164" fontId="11" fillId="0" borderId="0" xfId="3" applyNumberFormat="1" applyFont="1"/>
    <xf numFmtId="0" fontId="22" fillId="2" borderId="4" xfId="3" quotePrefix="1" applyFont="1" applyFill="1" applyBorder="1" applyAlignment="1">
      <alignment horizontal="right" vertical="center"/>
    </xf>
    <xf numFmtId="0" fontId="16" fillId="2" borderId="4" xfId="3" quotePrefix="1" applyFont="1" applyFill="1" applyBorder="1" applyAlignment="1">
      <alignment horizontal="right" vertical="center" wrapText="1"/>
    </xf>
    <xf numFmtId="0" fontId="15" fillId="2" borderId="4" xfId="3" quotePrefix="1" applyFont="1" applyFill="1" applyBorder="1" applyAlignment="1">
      <alignment horizontal="right" vertical="center" wrapText="1"/>
    </xf>
    <xf numFmtId="3" fontId="15" fillId="2" borderId="4" xfId="3" applyNumberFormat="1" applyFont="1" applyFill="1" applyBorder="1" applyAlignment="1" applyProtection="1">
      <alignment horizontal="right" vertical="center" wrapText="1"/>
    </xf>
    <xf numFmtId="3" fontId="15" fillId="2" borderId="4" xfId="3" quotePrefix="1" applyNumberFormat="1" applyFont="1" applyFill="1" applyBorder="1" applyAlignment="1">
      <alignment horizontal="right" vertical="center"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4" zoomScaleNormal="100" workbookViewId="0">
      <selection activeCell="A18" sqref="A18:J18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3"/>
    </row>
    <row r="2" spans="1:10" s="2" customFormat="1" ht="51" customHeight="1" x14ac:dyDescent="0.25">
      <c r="A2" s="100" t="s">
        <v>77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0" t="s">
        <v>0</v>
      </c>
      <c r="B4" s="100"/>
      <c r="C4" s="100"/>
      <c r="D4" s="100"/>
      <c r="E4" s="100"/>
      <c r="F4" s="100"/>
      <c r="G4" s="100"/>
      <c r="H4" s="100"/>
      <c r="I4" s="101"/>
      <c r="J4" s="101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0" t="s">
        <v>14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3" t="s">
        <v>12</v>
      </c>
      <c r="B8" s="104"/>
      <c r="C8" s="104"/>
      <c r="D8" s="104"/>
      <c r="E8" s="104"/>
      <c r="F8" s="76" t="s">
        <v>92</v>
      </c>
      <c r="G8" s="76" t="s">
        <v>91</v>
      </c>
      <c r="H8" s="77" t="s">
        <v>88</v>
      </c>
      <c r="I8" s="77" t="s">
        <v>89</v>
      </c>
      <c r="J8" s="77" t="s">
        <v>90</v>
      </c>
    </row>
    <row r="9" spans="1:10" s="33" customFormat="1" ht="12" customHeight="1" x14ac:dyDescent="0.25">
      <c r="A9" s="95">
        <v>1</v>
      </c>
      <c r="B9" s="95"/>
      <c r="C9" s="95"/>
      <c r="D9" s="95"/>
      <c r="E9" s="95"/>
      <c r="F9" s="78">
        <v>2</v>
      </c>
      <c r="G9" s="78">
        <v>3</v>
      </c>
      <c r="H9" s="79">
        <v>4</v>
      </c>
      <c r="I9" s="79">
        <v>5</v>
      </c>
      <c r="J9" s="79">
        <v>6</v>
      </c>
    </row>
    <row r="10" spans="1:10" s="2" customFormat="1" x14ac:dyDescent="0.25">
      <c r="A10" s="96" t="s">
        <v>3</v>
      </c>
      <c r="B10" s="94"/>
      <c r="C10" s="94"/>
      <c r="D10" s="94"/>
      <c r="E10" s="105"/>
      <c r="F10" s="10">
        <f>F11+F12</f>
        <v>1562073.92</v>
      </c>
      <c r="G10" s="10">
        <f>G11+G12</f>
        <v>1500459</v>
      </c>
      <c r="H10" s="10">
        <f>H11+H12</f>
        <v>1950769</v>
      </c>
      <c r="I10" s="10">
        <f t="shared" ref="G10:J10" si="0">I11+I12</f>
        <v>1934769</v>
      </c>
      <c r="J10" s="10">
        <f t="shared" si="0"/>
        <v>1934769</v>
      </c>
    </row>
    <row r="11" spans="1:10" s="2" customFormat="1" x14ac:dyDescent="0.25">
      <c r="A11" s="108" t="s">
        <v>1</v>
      </c>
      <c r="B11" s="109"/>
      <c r="C11" s="109"/>
      <c r="D11" s="109"/>
      <c r="E11" s="107"/>
      <c r="F11" s="11">
        <v>1562073.92</v>
      </c>
      <c r="G11" s="11">
        <v>1500459</v>
      </c>
      <c r="H11" s="11">
        <v>1950769</v>
      </c>
      <c r="I11" s="11">
        <v>1934769</v>
      </c>
      <c r="J11" s="11">
        <v>1934769</v>
      </c>
    </row>
    <row r="12" spans="1:10" s="2" customFormat="1" x14ac:dyDescent="0.25">
      <c r="A12" s="110" t="s">
        <v>2</v>
      </c>
      <c r="B12" s="107"/>
      <c r="C12" s="107"/>
      <c r="D12" s="107"/>
      <c r="E12" s="107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1544072.98</v>
      </c>
      <c r="G13" s="10">
        <f t="shared" ref="G13:J13" si="1">G14+G15</f>
        <v>1500459</v>
      </c>
      <c r="H13" s="10">
        <f t="shared" si="1"/>
        <v>1950769</v>
      </c>
      <c r="I13" s="10">
        <f t="shared" si="1"/>
        <v>1934769</v>
      </c>
      <c r="J13" s="10">
        <f t="shared" si="1"/>
        <v>1934769</v>
      </c>
    </row>
    <row r="14" spans="1:10" s="2" customFormat="1" x14ac:dyDescent="0.25">
      <c r="A14" s="111" t="s">
        <v>4</v>
      </c>
      <c r="B14" s="109"/>
      <c r="C14" s="109"/>
      <c r="D14" s="109"/>
      <c r="E14" s="109"/>
      <c r="F14" s="11">
        <v>1512581.17</v>
      </c>
      <c r="G14" s="11">
        <v>1463047</v>
      </c>
      <c r="H14" s="11">
        <v>1890742</v>
      </c>
      <c r="I14" s="11">
        <v>1890742</v>
      </c>
      <c r="J14" s="13">
        <v>1890742</v>
      </c>
    </row>
    <row r="15" spans="1:10" s="2" customFormat="1" x14ac:dyDescent="0.25">
      <c r="A15" s="106" t="s">
        <v>5</v>
      </c>
      <c r="B15" s="107"/>
      <c r="C15" s="107"/>
      <c r="D15" s="107"/>
      <c r="E15" s="107"/>
      <c r="F15" s="14">
        <v>31491.81</v>
      </c>
      <c r="G15" s="14">
        <v>37412</v>
      </c>
      <c r="H15" s="14">
        <v>60027</v>
      </c>
      <c r="I15" s="14">
        <v>44027</v>
      </c>
      <c r="J15" s="13">
        <v>44027</v>
      </c>
    </row>
    <row r="16" spans="1:10" s="2" customFormat="1" x14ac:dyDescent="0.25">
      <c r="A16" s="93" t="s">
        <v>7</v>
      </c>
      <c r="B16" s="94"/>
      <c r="C16" s="94"/>
      <c r="D16" s="94"/>
      <c r="E16" s="94"/>
      <c r="F16" s="10">
        <f>F10-F13</f>
        <v>18000.939999999944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00" t="s">
        <v>15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03" t="s">
        <v>12</v>
      </c>
      <c r="B20" s="104"/>
      <c r="C20" s="104"/>
      <c r="D20" s="104"/>
      <c r="E20" s="104"/>
      <c r="F20" s="76" t="s">
        <v>92</v>
      </c>
      <c r="G20" s="76" t="s">
        <v>91</v>
      </c>
      <c r="H20" s="77" t="s">
        <v>88</v>
      </c>
      <c r="I20" s="77" t="s">
        <v>89</v>
      </c>
      <c r="J20" s="77" t="s">
        <v>90</v>
      </c>
    </row>
    <row r="21" spans="1:10" s="33" customFormat="1" ht="12" customHeight="1" x14ac:dyDescent="0.25">
      <c r="A21" s="95">
        <v>1</v>
      </c>
      <c r="B21" s="95"/>
      <c r="C21" s="95"/>
      <c r="D21" s="95"/>
      <c r="E21" s="95"/>
      <c r="F21" s="78">
        <v>2</v>
      </c>
      <c r="G21" s="78">
        <v>3</v>
      </c>
      <c r="H21" s="79">
        <v>4</v>
      </c>
      <c r="I21" s="79">
        <v>5</v>
      </c>
      <c r="J21" s="79">
        <v>6</v>
      </c>
    </row>
    <row r="22" spans="1:10" s="2" customFormat="1" x14ac:dyDescent="0.25">
      <c r="A22" s="106" t="s">
        <v>8</v>
      </c>
      <c r="B22" s="107"/>
      <c r="C22" s="107"/>
      <c r="D22" s="107"/>
      <c r="E22" s="107"/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s="2" customFormat="1" x14ac:dyDescent="0.25">
      <c r="A23" s="106" t="s">
        <v>9</v>
      </c>
      <c r="B23" s="107"/>
      <c r="C23" s="107"/>
      <c r="D23" s="107"/>
      <c r="E23" s="107"/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s="2" customFormat="1" x14ac:dyDescent="0.25">
      <c r="A24" s="93" t="s">
        <v>10</v>
      </c>
      <c r="B24" s="94"/>
      <c r="C24" s="94"/>
      <c r="D24" s="94"/>
      <c r="E24" s="94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3" t="s">
        <v>11</v>
      </c>
      <c r="B25" s="94"/>
      <c r="C25" s="94"/>
      <c r="D25" s="94"/>
      <c r="E25" s="94"/>
      <c r="F25" s="10">
        <f>F16+F24</f>
        <v>18000.939999999944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00" t="s">
        <v>16</v>
      </c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85" t="s">
        <v>22</v>
      </c>
      <c r="B29" s="86"/>
      <c r="C29" s="86"/>
      <c r="D29" s="86"/>
      <c r="E29" s="87"/>
      <c r="F29" s="76" t="s">
        <v>92</v>
      </c>
      <c r="G29" s="76" t="s">
        <v>91</v>
      </c>
      <c r="H29" s="77" t="s">
        <v>88</v>
      </c>
      <c r="I29" s="77" t="s">
        <v>89</v>
      </c>
      <c r="J29" s="77" t="s">
        <v>90</v>
      </c>
    </row>
    <row r="30" spans="1:10" s="33" customFormat="1" ht="12" customHeight="1" x14ac:dyDescent="0.25">
      <c r="A30" s="95">
        <v>1</v>
      </c>
      <c r="B30" s="95"/>
      <c r="C30" s="95"/>
      <c r="D30" s="95"/>
      <c r="E30" s="95"/>
      <c r="F30" s="78">
        <v>2</v>
      </c>
      <c r="G30" s="78">
        <v>3</v>
      </c>
      <c r="H30" s="79">
        <v>4</v>
      </c>
      <c r="I30" s="79">
        <v>5</v>
      </c>
      <c r="J30" s="79">
        <v>6</v>
      </c>
    </row>
    <row r="31" spans="1:10" s="2" customFormat="1" ht="15" customHeight="1" x14ac:dyDescent="0.25">
      <c r="A31" s="88" t="s">
        <v>17</v>
      </c>
      <c r="B31" s="89"/>
      <c r="C31" s="89"/>
      <c r="D31" s="89"/>
      <c r="E31" s="90"/>
      <c r="F31" s="18">
        <v>24834.5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93" t="s">
        <v>18</v>
      </c>
      <c r="B32" s="94"/>
      <c r="C32" s="94"/>
      <c r="D32" s="94"/>
      <c r="E32" s="94"/>
      <c r="F32" s="20">
        <f>F25+F31</f>
        <v>42835.439999999944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96" t="s">
        <v>19</v>
      </c>
      <c r="B33" s="97"/>
      <c r="C33" s="97"/>
      <c r="D33" s="97"/>
      <c r="E33" s="98"/>
      <c r="F33" s="20">
        <f>F16+F24+F31-F32</f>
        <v>0</v>
      </c>
      <c r="G33" s="20">
        <f>G16+G24+G31-G32</f>
        <v>0</v>
      </c>
      <c r="H33" s="20">
        <f t="shared" ref="G33:J33" si="6">H16+H24+H31-H32</f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99" t="s">
        <v>20</v>
      </c>
      <c r="B35" s="99"/>
      <c r="C35" s="99"/>
      <c r="D35" s="99"/>
      <c r="E35" s="99"/>
      <c r="F35" s="99"/>
      <c r="G35" s="99"/>
      <c r="H35" s="99"/>
      <c r="I35" s="99"/>
      <c r="J35" s="99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85" t="s">
        <v>22</v>
      </c>
      <c r="B37" s="86"/>
      <c r="C37" s="86"/>
      <c r="D37" s="86"/>
      <c r="E37" s="87"/>
      <c r="F37" s="76" t="s">
        <v>92</v>
      </c>
      <c r="G37" s="76" t="s">
        <v>91</v>
      </c>
      <c r="H37" s="77" t="s">
        <v>88</v>
      </c>
      <c r="I37" s="77" t="s">
        <v>89</v>
      </c>
      <c r="J37" s="77" t="s">
        <v>90</v>
      </c>
    </row>
    <row r="38" spans="1:10" s="33" customFormat="1" ht="12" customHeight="1" x14ac:dyDescent="0.25">
      <c r="A38" s="95">
        <v>1</v>
      </c>
      <c r="B38" s="95"/>
      <c r="C38" s="95"/>
      <c r="D38" s="95"/>
      <c r="E38" s="95"/>
      <c r="F38" s="78">
        <v>2</v>
      </c>
      <c r="G38" s="78">
        <v>3</v>
      </c>
      <c r="H38" s="79">
        <v>4</v>
      </c>
      <c r="I38" s="79">
        <v>5</v>
      </c>
      <c r="J38" s="79">
        <v>6</v>
      </c>
    </row>
    <row r="39" spans="1:10" s="2" customFormat="1" x14ac:dyDescent="0.25">
      <c r="A39" s="88" t="s">
        <v>17</v>
      </c>
      <c r="B39" s="89"/>
      <c r="C39" s="89"/>
      <c r="D39" s="89"/>
      <c r="E39" s="90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88" t="s">
        <v>21</v>
      </c>
      <c r="B40" s="89"/>
      <c r="C40" s="89"/>
      <c r="D40" s="89"/>
      <c r="E40" s="90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88" t="s">
        <v>84</v>
      </c>
      <c r="B41" s="91"/>
      <c r="C41" s="91"/>
      <c r="D41" s="91"/>
      <c r="E41" s="92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93" t="s">
        <v>18</v>
      </c>
      <c r="B42" s="94"/>
      <c r="C42" s="94"/>
      <c r="D42" s="94"/>
      <c r="E42" s="94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topLeftCell="A4" zoomScaleNormal="100" workbookViewId="0">
      <selection activeCell="D93" sqref="D93"/>
    </sheetView>
  </sheetViews>
  <sheetFormatPr defaultColWidth="8.85546875" defaultRowHeight="15" x14ac:dyDescent="0.25"/>
  <cols>
    <col min="1" max="1" width="8.7109375" style="33" bestFit="1" customWidth="1"/>
    <col min="2" max="2" width="49.28515625" style="33" bestFit="1" customWidth="1"/>
    <col min="3" max="3" width="19.5703125" style="125" customWidth="1"/>
    <col min="4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114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2" t="s">
        <v>27</v>
      </c>
      <c r="B2" s="112"/>
      <c r="C2" s="112"/>
      <c r="D2" s="112"/>
      <c r="E2" s="112"/>
      <c r="F2" s="112"/>
      <c r="G2" s="112"/>
      <c r="H2" s="58"/>
      <c r="I2" s="35"/>
      <c r="J2" s="35"/>
    </row>
    <row r="3" spans="1:10" ht="18.75" x14ac:dyDescent="0.25">
      <c r="A3" s="32"/>
      <c r="B3" s="32"/>
      <c r="C3" s="114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2" t="s">
        <v>28</v>
      </c>
      <c r="B4" s="112"/>
      <c r="C4" s="112"/>
      <c r="D4" s="112"/>
      <c r="E4" s="112"/>
      <c r="F4" s="112"/>
      <c r="G4" s="112"/>
      <c r="H4" s="58"/>
      <c r="I4" s="36"/>
      <c r="J4" s="36"/>
    </row>
    <row r="5" spans="1:10" ht="18.75" x14ac:dyDescent="0.25">
      <c r="A5" s="32"/>
      <c r="B5" s="32"/>
      <c r="C5" s="114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42</v>
      </c>
      <c r="B6" s="38" t="s">
        <v>22</v>
      </c>
      <c r="C6" s="115" t="s">
        <v>92</v>
      </c>
      <c r="D6" s="76" t="s">
        <v>91</v>
      </c>
      <c r="E6" s="77" t="s">
        <v>88</v>
      </c>
      <c r="F6" s="77" t="s">
        <v>89</v>
      </c>
      <c r="G6" s="77" t="s">
        <v>90</v>
      </c>
    </row>
    <row r="7" spans="1:10" s="41" customFormat="1" ht="11.25" x14ac:dyDescent="0.2">
      <c r="A7" s="40">
        <v>1</v>
      </c>
      <c r="B7" s="40">
        <v>2</v>
      </c>
      <c r="C7" s="126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117"/>
      <c r="D8" s="128"/>
      <c r="E8" s="43"/>
      <c r="F8" s="43"/>
      <c r="G8" s="43"/>
    </row>
    <row r="9" spans="1:10" x14ac:dyDescent="0.25">
      <c r="A9" s="42">
        <v>6</v>
      </c>
      <c r="B9" s="42" t="s">
        <v>30</v>
      </c>
      <c r="C9" s="117">
        <f>SUM(C10:C14)</f>
        <v>1562073.92</v>
      </c>
      <c r="D9" s="129">
        <f>SUM(D10:D17)</f>
        <v>1500459</v>
      </c>
      <c r="E9" s="131">
        <f>SUM(E10:E13)</f>
        <v>1950769</v>
      </c>
      <c r="F9" s="131">
        <f t="shared" ref="F9:G9" si="0">SUM(F10:F13)</f>
        <v>1934769</v>
      </c>
      <c r="G9" s="131">
        <f t="shared" si="0"/>
        <v>1934769</v>
      </c>
    </row>
    <row r="10" spans="1:10" x14ac:dyDescent="0.25">
      <c r="A10" s="56">
        <v>63</v>
      </c>
      <c r="B10" s="44" t="s">
        <v>31</v>
      </c>
      <c r="C10" s="118">
        <v>1442216.79</v>
      </c>
      <c r="D10" s="127">
        <v>1383140</v>
      </c>
      <c r="E10" s="43">
        <v>1790149</v>
      </c>
      <c r="F10" s="43">
        <v>1790149</v>
      </c>
      <c r="G10" s="43">
        <v>1790149</v>
      </c>
    </row>
    <row r="11" spans="1:10" x14ac:dyDescent="0.25">
      <c r="A11" s="56">
        <v>65</v>
      </c>
      <c r="B11" s="44" t="s">
        <v>93</v>
      </c>
      <c r="C11" s="118">
        <v>1733.13</v>
      </c>
      <c r="D11" s="127">
        <v>16950</v>
      </c>
      <c r="E11" s="43">
        <v>2470</v>
      </c>
      <c r="F11" s="43">
        <v>2470</v>
      </c>
      <c r="G11" s="43">
        <v>2470</v>
      </c>
    </row>
    <row r="12" spans="1:10" ht="25.5" x14ac:dyDescent="0.25">
      <c r="A12" s="57">
        <v>66</v>
      </c>
      <c r="B12" s="44" t="s">
        <v>85</v>
      </c>
      <c r="C12" s="118">
        <v>17734.29</v>
      </c>
      <c r="D12" s="127">
        <v>18560</v>
      </c>
      <c r="E12" s="43">
        <v>19975</v>
      </c>
      <c r="F12" s="43">
        <v>19975</v>
      </c>
      <c r="G12" s="43">
        <v>19975</v>
      </c>
    </row>
    <row r="13" spans="1:10" x14ac:dyDescent="0.25">
      <c r="A13" s="57">
        <v>67</v>
      </c>
      <c r="B13" s="44" t="s">
        <v>94</v>
      </c>
      <c r="C13" s="118">
        <v>98231.28</v>
      </c>
      <c r="D13" s="127">
        <v>81809</v>
      </c>
      <c r="E13" s="43">
        <v>138175</v>
      </c>
      <c r="F13" s="43">
        <v>122175</v>
      </c>
      <c r="G13" s="43">
        <v>122175</v>
      </c>
    </row>
    <row r="14" spans="1:10" x14ac:dyDescent="0.25">
      <c r="A14" s="57">
        <v>68</v>
      </c>
      <c r="B14" s="44" t="s">
        <v>95</v>
      </c>
      <c r="C14" s="118">
        <v>2158.4299999999998</v>
      </c>
      <c r="D14" s="127">
        <v>0</v>
      </c>
      <c r="E14" s="43">
        <v>0</v>
      </c>
      <c r="F14" s="43"/>
      <c r="G14" s="43"/>
    </row>
    <row r="15" spans="1:10" x14ac:dyDescent="0.25">
      <c r="A15" s="57"/>
      <c r="B15" s="44"/>
      <c r="C15" s="118"/>
      <c r="D15" s="127"/>
      <c r="E15" s="43"/>
      <c r="F15" s="43"/>
      <c r="G15" s="43"/>
    </row>
    <row r="16" spans="1:10" x14ac:dyDescent="0.25">
      <c r="A16" s="46">
        <v>7</v>
      </c>
      <c r="B16" s="42" t="s">
        <v>33</v>
      </c>
      <c r="C16" s="118">
        <v>0</v>
      </c>
      <c r="D16" s="127">
        <v>0</v>
      </c>
      <c r="E16" s="43">
        <v>0</v>
      </c>
      <c r="F16" s="43">
        <v>0</v>
      </c>
      <c r="G16" s="43">
        <v>0</v>
      </c>
    </row>
    <row r="17" spans="1:7" x14ac:dyDescent="0.25">
      <c r="A17" s="57">
        <v>72</v>
      </c>
      <c r="B17" s="47" t="s">
        <v>34</v>
      </c>
      <c r="C17" s="119">
        <v>0</v>
      </c>
      <c r="D17" s="130">
        <v>0</v>
      </c>
      <c r="E17" s="43">
        <v>0</v>
      </c>
      <c r="F17" s="43">
        <v>0</v>
      </c>
      <c r="G17" s="43">
        <v>0</v>
      </c>
    </row>
    <row r="18" spans="1:7" x14ac:dyDescent="0.25">
      <c r="A18" s="57" t="s">
        <v>32</v>
      </c>
      <c r="B18" s="48"/>
      <c r="C18" s="120"/>
      <c r="D18" s="48"/>
      <c r="E18" s="43"/>
      <c r="F18" s="43"/>
      <c r="G18" s="43"/>
    </row>
    <row r="20" spans="1:7" ht="25.5" x14ac:dyDescent="0.25">
      <c r="A20" s="37" t="s">
        <v>42</v>
      </c>
      <c r="B20" s="38" t="s">
        <v>22</v>
      </c>
      <c r="C20" s="115" t="s">
        <v>92</v>
      </c>
      <c r="D20" s="76" t="s">
        <v>91</v>
      </c>
      <c r="E20" s="77" t="s">
        <v>88</v>
      </c>
      <c r="F20" s="77" t="s">
        <v>89</v>
      </c>
      <c r="G20" s="77" t="s">
        <v>90</v>
      </c>
    </row>
    <row r="21" spans="1:7" s="41" customFormat="1" ht="11.25" x14ac:dyDescent="0.2">
      <c r="A21" s="40">
        <v>1</v>
      </c>
      <c r="B21" s="40">
        <v>2</v>
      </c>
      <c r="C21" s="116">
        <v>3</v>
      </c>
      <c r="D21" s="40">
        <v>4</v>
      </c>
      <c r="E21" s="40">
        <v>5</v>
      </c>
      <c r="F21" s="40">
        <v>6</v>
      </c>
      <c r="G21" s="40">
        <v>7</v>
      </c>
    </row>
    <row r="22" spans="1:7" x14ac:dyDescent="0.25">
      <c r="A22" s="42"/>
      <c r="B22" s="42" t="s">
        <v>35</v>
      </c>
      <c r="C22" s="117">
        <f>SUM(C23+C30)</f>
        <v>1544072.98</v>
      </c>
      <c r="D22" s="43">
        <f>SUM(D23+D30)</f>
        <v>1500459</v>
      </c>
      <c r="E22" s="43">
        <f>SUM(E23+E30)</f>
        <v>1950769</v>
      </c>
      <c r="F22" s="43">
        <f t="shared" ref="F22:G22" si="1">SUM(F23+F30)</f>
        <v>1934769</v>
      </c>
      <c r="G22" s="43">
        <f t="shared" si="1"/>
        <v>1934769</v>
      </c>
    </row>
    <row r="23" spans="1:7" x14ac:dyDescent="0.25">
      <c r="A23" s="42">
        <v>3</v>
      </c>
      <c r="B23" s="42" t="s">
        <v>36</v>
      </c>
      <c r="C23" s="117">
        <f>SUM(C24:C28)</f>
        <v>1512581.17</v>
      </c>
      <c r="D23" s="43">
        <f>SUM(D24:D28)</f>
        <v>1463047</v>
      </c>
      <c r="E23" s="43">
        <f>SUM(E24:E28)</f>
        <v>1890742</v>
      </c>
      <c r="F23" s="43">
        <f t="shared" ref="F23:G23" si="2">SUM(F24:F28)</f>
        <v>1890742</v>
      </c>
      <c r="G23" s="43">
        <f t="shared" si="2"/>
        <v>1890742</v>
      </c>
    </row>
    <row r="24" spans="1:7" x14ac:dyDescent="0.25">
      <c r="A24" s="56">
        <v>31</v>
      </c>
      <c r="B24" s="44" t="s">
        <v>37</v>
      </c>
      <c r="C24" s="118">
        <v>1215116.46</v>
      </c>
      <c r="D24" s="132">
        <v>1215951</v>
      </c>
      <c r="E24" s="43">
        <v>1549815</v>
      </c>
      <c r="F24" s="43">
        <v>1549815</v>
      </c>
      <c r="G24" s="43">
        <v>1549815</v>
      </c>
    </row>
    <row r="25" spans="1:7" x14ac:dyDescent="0.25">
      <c r="A25" s="57">
        <v>32</v>
      </c>
      <c r="B25" s="45" t="s">
        <v>38</v>
      </c>
      <c r="C25" s="121">
        <v>268845.44</v>
      </c>
      <c r="D25" s="133">
        <v>227546</v>
      </c>
      <c r="E25" s="43">
        <v>320640</v>
      </c>
      <c r="F25" s="43">
        <v>320640</v>
      </c>
      <c r="G25" s="43">
        <v>320640</v>
      </c>
    </row>
    <row r="26" spans="1:7" x14ac:dyDescent="0.25">
      <c r="A26" s="57">
        <v>34</v>
      </c>
      <c r="B26" s="45" t="s">
        <v>98</v>
      </c>
      <c r="C26" s="121">
        <v>654.09</v>
      </c>
      <c r="D26" s="133">
        <v>20</v>
      </c>
      <c r="E26" s="43">
        <v>120</v>
      </c>
      <c r="F26" s="43">
        <v>120</v>
      </c>
      <c r="G26" s="43">
        <v>120</v>
      </c>
    </row>
    <row r="27" spans="1:7" x14ac:dyDescent="0.25">
      <c r="A27" s="57">
        <v>37</v>
      </c>
      <c r="B27" s="45" t="s">
        <v>99</v>
      </c>
      <c r="C27" s="121">
        <v>27644.400000000001</v>
      </c>
      <c r="D27" s="133">
        <v>19530</v>
      </c>
      <c r="E27" s="43">
        <v>19850</v>
      </c>
      <c r="F27" s="43">
        <v>19850</v>
      </c>
      <c r="G27" s="43">
        <v>19850</v>
      </c>
    </row>
    <row r="28" spans="1:7" x14ac:dyDescent="0.25">
      <c r="A28" s="57">
        <v>38</v>
      </c>
      <c r="B28" s="45" t="s">
        <v>100</v>
      </c>
      <c r="C28" s="121">
        <v>320.77999999999997</v>
      </c>
      <c r="D28" s="133">
        <v>0</v>
      </c>
      <c r="E28" s="43">
        <v>317</v>
      </c>
      <c r="F28" s="43">
        <v>317</v>
      </c>
      <c r="G28" s="43">
        <v>317</v>
      </c>
    </row>
    <row r="29" spans="1:7" x14ac:dyDescent="0.25">
      <c r="A29" s="57"/>
      <c r="B29" s="45"/>
      <c r="C29" s="122"/>
      <c r="D29" s="49"/>
      <c r="E29" s="43"/>
      <c r="F29" s="43"/>
      <c r="G29" s="43"/>
    </row>
    <row r="30" spans="1:7" x14ac:dyDescent="0.25">
      <c r="A30" s="50">
        <v>4</v>
      </c>
      <c r="B30" s="51" t="s">
        <v>39</v>
      </c>
      <c r="C30" s="123">
        <f>SUM(C31)</f>
        <v>31491.81</v>
      </c>
      <c r="D30" s="52">
        <f>SUM(D31)</f>
        <v>37412</v>
      </c>
      <c r="E30" s="43">
        <f>SUM(E31)</f>
        <v>60027</v>
      </c>
      <c r="F30" s="43">
        <f t="shared" ref="F30:G30" si="3">SUM(F31)</f>
        <v>44027</v>
      </c>
      <c r="G30" s="43">
        <f t="shared" si="3"/>
        <v>44027</v>
      </c>
    </row>
    <row r="31" spans="1:7" x14ac:dyDescent="0.25">
      <c r="A31" s="56">
        <v>42</v>
      </c>
      <c r="B31" s="52" t="s">
        <v>101</v>
      </c>
      <c r="C31" s="124">
        <v>31491.81</v>
      </c>
      <c r="D31" s="52">
        <v>37412</v>
      </c>
      <c r="E31" s="43">
        <v>60027</v>
      </c>
      <c r="F31" s="43">
        <v>44027</v>
      </c>
      <c r="G31" s="53">
        <v>44027</v>
      </c>
    </row>
    <row r="32" spans="1:7" x14ac:dyDescent="0.25">
      <c r="A32" s="56">
        <v>0</v>
      </c>
      <c r="B32" s="49"/>
      <c r="C32" s="122"/>
      <c r="D32" s="49"/>
      <c r="E32" s="43"/>
      <c r="F32" s="43"/>
      <c r="G32" s="53"/>
    </row>
    <row r="35" spans="1:8" ht="15.6" customHeight="1" x14ac:dyDescent="0.25">
      <c r="A35" s="112" t="s">
        <v>40</v>
      </c>
      <c r="B35" s="112"/>
      <c r="C35" s="112"/>
      <c r="D35" s="112"/>
      <c r="E35" s="112"/>
      <c r="F35" s="112"/>
      <c r="G35" s="112"/>
    </row>
    <row r="36" spans="1:8" ht="18.75" x14ac:dyDescent="0.25">
      <c r="A36" s="32"/>
      <c r="B36" s="32"/>
      <c r="C36" s="114"/>
      <c r="D36" s="32"/>
      <c r="E36" s="32"/>
      <c r="F36" s="32"/>
      <c r="G36" s="32"/>
      <c r="H36" s="32"/>
    </row>
    <row r="37" spans="1:8" ht="25.5" x14ac:dyDescent="0.25">
      <c r="A37" s="37" t="s">
        <v>42</v>
      </c>
      <c r="B37" s="38" t="s">
        <v>22</v>
      </c>
      <c r="C37" s="115" t="s">
        <v>92</v>
      </c>
      <c r="D37" s="76" t="s">
        <v>91</v>
      </c>
      <c r="E37" s="77" t="s">
        <v>88</v>
      </c>
      <c r="F37" s="77" t="s">
        <v>89</v>
      </c>
      <c r="G37" s="77" t="s">
        <v>90</v>
      </c>
    </row>
    <row r="38" spans="1:8" s="41" customFormat="1" ht="11.25" x14ac:dyDescent="0.2">
      <c r="A38" s="40">
        <v>1</v>
      </c>
      <c r="B38" s="40">
        <v>2</v>
      </c>
      <c r="C38" s="116">
        <v>3</v>
      </c>
      <c r="D38" s="40">
        <v>4</v>
      </c>
      <c r="E38" s="40">
        <v>5</v>
      </c>
      <c r="F38" s="40">
        <v>6</v>
      </c>
      <c r="G38" s="40">
        <v>7</v>
      </c>
    </row>
    <row r="39" spans="1:8" x14ac:dyDescent="0.25">
      <c r="A39" s="42"/>
      <c r="B39" s="42" t="s">
        <v>35</v>
      </c>
      <c r="C39" s="117">
        <f>SUM(C49+C47+C45+C40)</f>
        <v>1544072.98</v>
      </c>
      <c r="D39" s="134">
        <f>SUM(D40+D45+D47+D49)</f>
        <v>1500459</v>
      </c>
      <c r="E39" s="43">
        <f>SUM(E40+E45+E47+E49)</f>
        <v>1950769</v>
      </c>
      <c r="F39" s="43">
        <f t="shared" ref="F39:G39" si="4">SUM(F40+F45+F47+F49)</f>
        <v>1934769</v>
      </c>
      <c r="G39" s="43">
        <f t="shared" si="4"/>
        <v>1934769</v>
      </c>
    </row>
    <row r="40" spans="1:8" x14ac:dyDescent="0.25">
      <c r="A40" s="42">
        <v>1</v>
      </c>
      <c r="B40" s="42" t="s">
        <v>43</v>
      </c>
      <c r="C40" s="117">
        <f>SUM(C41:C44)</f>
        <v>81516.2</v>
      </c>
      <c r="D40" s="134">
        <f>SUM(D41:D44)</f>
        <v>59462</v>
      </c>
      <c r="E40" s="131">
        <f>SUM(E41:E44)</f>
        <v>101477</v>
      </c>
      <c r="F40" s="131">
        <f t="shared" ref="F40:G40" si="5">SUM(F41:F44)</f>
        <v>85477</v>
      </c>
      <c r="G40" s="131">
        <f t="shared" si="5"/>
        <v>85477</v>
      </c>
    </row>
    <row r="41" spans="1:8" x14ac:dyDescent="0.25">
      <c r="A41" s="56">
        <v>11</v>
      </c>
      <c r="B41" s="44" t="s">
        <v>43</v>
      </c>
      <c r="C41" s="118">
        <v>18984.03</v>
      </c>
      <c r="D41" s="132">
        <v>4362</v>
      </c>
      <c r="E41" s="43">
        <v>24477</v>
      </c>
      <c r="F41" s="43">
        <v>24477</v>
      </c>
      <c r="G41" s="43">
        <v>24477</v>
      </c>
    </row>
    <row r="42" spans="1:8" x14ac:dyDescent="0.25">
      <c r="A42" s="57">
        <v>121</v>
      </c>
      <c r="B42" s="44" t="s">
        <v>102</v>
      </c>
      <c r="C42" s="118">
        <f>58590.85+1629.15</f>
        <v>60220</v>
      </c>
      <c r="D42" s="132">
        <v>53000</v>
      </c>
      <c r="E42" s="43">
        <v>77000</v>
      </c>
      <c r="F42" s="43">
        <v>61000</v>
      </c>
      <c r="G42" s="43">
        <v>61000</v>
      </c>
    </row>
    <row r="43" spans="1:8" x14ac:dyDescent="0.25">
      <c r="A43" s="57">
        <v>14</v>
      </c>
      <c r="B43" s="44" t="s">
        <v>103</v>
      </c>
      <c r="C43" s="118">
        <v>1997.4</v>
      </c>
      <c r="D43" s="132">
        <v>2000</v>
      </c>
      <c r="E43" s="43">
        <v>0</v>
      </c>
      <c r="F43" s="43">
        <v>0</v>
      </c>
      <c r="G43" s="43">
        <v>0</v>
      </c>
    </row>
    <row r="44" spans="1:8" x14ac:dyDescent="0.25">
      <c r="A44" s="57">
        <v>15</v>
      </c>
      <c r="B44" s="44" t="s">
        <v>104</v>
      </c>
      <c r="C44" s="118">
        <v>314.77</v>
      </c>
      <c r="D44" s="132">
        <v>100</v>
      </c>
      <c r="E44" s="43">
        <v>0</v>
      </c>
      <c r="F44" s="43">
        <v>0</v>
      </c>
      <c r="G44" s="43">
        <v>0</v>
      </c>
    </row>
    <row r="45" spans="1:8" x14ac:dyDescent="0.25">
      <c r="A45" s="46">
        <v>3</v>
      </c>
      <c r="B45" s="42" t="s">
        <v>44</v>
      </c>
      <c r="C45" s="117">
        <f>SUM(C46)</f>
        <v>84039.64</v>
      </c>
      <c r="D45" s="134">
        <f>SUM(D46)</f>
        <v>79610</v>
      </c>
      <c r="E45" s="131">
        <v>48397</v>
      </c>
      <c r="F45" s="131">
        <v>48397</v>
      </c>
      <c r="G45" s="131">
        <v>48397</v>
      </c>
    </row>
    <row r="46" spans="1:8" x14ac:dyDescent="0.25">
      <c r="A46" s="57">
        <v>32</v>
      </c>
      <c r="B46" s="47" t="s">
        <v>105</v>
      </c>
      <c r="C46" s="119">
        <f>63014.77+21024.87</f>
        <v>84039.64</v>
      </c>
      <c r="D46" s="145">
        <v>79610</v>
      </c>
      <c r="E46" s="43">
        <v>48397</v>
      </c>
      <c r="F46" s="43">
        <v>48397</v>
      </c>
      <c r="G46" s="43">
        <v>48397</v>
      </c>
    </row>
    <row r="47" spans="1:8" x14ac:dyDescent="0.25">
      <c r="A47" s="46">
        <v>4</v>
      </c>
      <c r="B47" s="42" t="s">
        <v>80</v>
      </c>
      <c r="C47" s="117">
        <f>SUM(C48)</f>
        <v>1224.08</v>
      </c>
      <c r="D47" s="134">
        <v>0</v>
      </c>
      <c r="E47" s="131">
        <v>0</v>
      </c>
      <c r="F47" s="131">
        <v>0</v>
      </c>
      <c r="G47" s="131">
        <v>0</v>
      </c>
    </row>
    <row r="48" spans="1:8" x14ac:dyDescent="0.25">
      <c r="A48" s="57">
        <v>45</v>
      </c>
      <c r="B48" s="47" t="s">
        <v>80</v>
      </c>
      <c r="C48" s="119">
        <v>1224.08</v>
      </c>
      <c r="D48" s="145">
        <v>0</v>
      </c>
      <c r="E48" s="43">
        <v>0</v>
      </c>
      <c r="F48" s="43">
        <v>0</v>
      </c>
      <c r="G48" s="43">
        <v>0</v>
      </c>
    </row>
    <row r="49" spans="1:7" x14ac:dyDescent="0.25">
      <c r="A49" s="57">
        <v>5</v>
      </c>
      <c r="B49" s="47" t="s">
        <v>106</v>
      </c>
      <c r="C49" s="136">
        <f>SUM(C51:C55)</f>
        <v>1377293.06</v>
      </c>
      <c r="D49" s="148">
        <f>SUM(D51:D55)</f>
        <v>1361387</v>
      </c>
      <c r="E49" s="131">
        <f>SUM(E50:E55)</f>
        <v>1800895</v>
      </c>
      <c r="F49" s="131">
        <f t="shared" ref="F49:G49" si="6">SUM(F50:F55)</f>
        <v>1800895</v>
      </c>
      <c r="G49" s="131">
        <f t="shared" si="6"/>
        <v>1800895</v>
      </c>
    </row>
    <row r="50" spans="1:7" x14ac:dyDescent="0.25">
      <c r="A50" s="57">
        <v>50</v>
      </c>
      <c r="B50" s="47" t="s">
        <v>111</v>
      </c>
      <c r="C50" s="119">
        <v>0</v>
      </c>
      <c r="D50" s="145">
        <v>0</v>
      </c>
      <c r="E50" s="43">
        <v>1763760</v>
      </c>
      <c r="F50" s="43">
        <v>1763760</v>
      </c>
      <c r="G50" s="43">
        <v>1763760</v>
      </c>
    </row>
    <row r="51" spans="1:7" x14ac:dyDescent="0.25">
      <c r="A51" s="57">
        <v>51</v>
      </c>
      <c r="B51" s="47" t="s">
        <v>107</v>
      </c>
      <c r="C51" s="119">
        <v>923.17</v>
      </c>
      <c r="D51" s="43">
        <v>3410</v>
      </c>
      <c r="E51" s="43">
        <v>0</v>
      </c>
      <c r="F51" s="43">
        <v>0</v>
      </c>
      <c r="G51" s="43">
        <v>0</v>
      </c>
    </row>
    <row r="52" spans="1:7" x14ac:dyDescent="0.25">
      <c r="A52" s="57">
        <v>52</v>
      </c>
      <c r="B52" s="47" t="s">
        <v>112</v>
      </c>
      <c r="C52" s="119">
        <v>0</v>
      </c>
      <c r="D52" s="43">
        <v>0</v>
      </c>
      <c r="E52" s="43">
        <v>6000</v>
      </c>
      <c r="F52" s="43">
        <v>6000</v>
      </c>
      <c r="G52" s="43">
        <v>6000</v>
      </c>
    </row>
    <row r="53" spans="1:7" x14ac:dyDescent="0.25">
      <c r="A53" s="57">
        <v>511</v>
      </c>
      <c r="B53" s="47" t="s">
        <v>108</v>
      </c>
      <c r="C53" s="119">
        <f>1283987.45+8837.79</f>
        <v>1292825.24</v>
      </c>
      <c r="D53" s="43">
        <v>1278790</v>
      </c>
      <c r="E53" s="43">
        <v>0</v>
      </c>
      <c r="F53" s="43">
        <v>0</v>
      </c>
      <c r="G53" s="43">
        <v>0</v>
      </c>
    </row>
    <row r="54" spans="1:7" x14ac:dyDescent="0.25">
      <c r="A54" s="57">
        <v>511001</v>
      </c>
      <c r="B54" s="47" t="s">
        <v>109</v>
      </c>
      <c r="C54" s="119">
        <v>70765.58</v>
      </c>
      <c r="D54" s="43">
        <v>60250</v>
      </c>
      <c r="E54" s="43">
        <v>0</v>
      </c>
      <c r="F54" s="43">
        <v>0</v>
      </c>
      <c r="G54" s="43">
        <v>0</v>
      </c>
    </row>
    <row r="55" spans="1:7" x14ac:dyDescent="0.25">
      <c r="A55" s="57">
        <v>56</v>
      </c>
      <c r="B55" s="47" t="s">
        <v>110</v>
      </c>
      <c r="C55" s="119">
        <v>12779.07</v>
      </c>
      <c r="D55" s="43">
        <v>18937</v>
      </c>
      <c r="E55" s="43">
        <v>31135</v>
      </c>
      <c r="F55" s="43">
        <v>31135</v>
      </c>
      <c r="G55" s="43">
        <v>31135</v>
      </c>
    </row>
    <row r="56" spans="1:7" x14ac:dyDescent="0.25">
      <c r="A56" s="57"/>
      <c r="B56" s="47"/>
      <c r="C56" s="120"/>
      <c r="D56" s="48"/>
      <c r="E56" s="43"/>
      <c r="F56" s="43"/>
      <c r="G56" s="43"/>
    </row>
    <row r="58" spans="1:7" ht="25.5" x14ac:dyDescent="0.25">
      <c r="A58" s="37" t="s">
        <v>42</v>
      </c>
      <c r="B58" s="38" t="s">
        <v>22</v>
      </c>
      <c r="C58" s="115" t="s">
        <v>92</v>
      </c>
      <c r="D58" s="76" t="s">
        <v>91</v>
      </c>
      <c r="E58" s="77" t="s">
        <v>88</v>
      </c>
      <c r="F58" s="77" t="s">
        <v>89</v>
      </c>
      <c r="G58" s="77" t="s">
        <v>90</v>
      </c>
    </row>
    <row r="59" spans="1:7" s="41" customFormat="1" ht="11.25" x14ac:dyDescent="0.2">
      <c r="A59" s="40">
        <v>1</v>
      </c>
      <c r="B59" s="40">
        <v>2</v>
      </c>
      <c r="C59" s="137">
        <v>3</v>
      </c>
      <c r="D59" s="40">
        <v>4</v>
      </c>
      <c r="E59" s="40">
        <v>5</v>
      </c>
      <c r="F59" s="40">
        <v>6</v>
      </c>
      <c r="G59" s="40">
        <v>7</v>
      </c>
    </row>
    <row r="60" spans="1:7" x14ac:dyDescent="0.25">
      <c r="A60" s="42"/>
      <c r="B60" s="42" t="s">
        <v>29</v>
      </c>
      <c r="C60" s="117">
        <f>SUM(C71+C68+C66+C61)</f>
        <v>1562073.92</v>
      </c>
      <c r="D60" s="147">
        <f>SUM(D61+D66+D68+D71)</f>
        <v>1500459</v>
      </c>
      <c r="E60" s="131">
        <f>SUM(E61+E66+E68+E71)</f>
        <v>1950769</v>
      </c>
      <c r="F60" s="131">
        <f t="shared" ref="F60:G60" si="7">SUM(F61+F66+F68+F71)</f>
        <v>1934769</v>
      </c>
      <c r="G60" s="131">
        <f t="shared" si="7"/>
        <v>1934769</v>
      </c>
    </row>
    <row r="61" spans="1:7" x14ac:dyDescent="0.25">
      <c r="A61" s="42">
        <v>1</v>
      </c>
      <c r="B61" s="42" t="s">
        <v>43</v>
      </c>
      <c r="C61" s="117">
        <f>SUM(C62:C65)</f>
        <v>81881.930000000008</v>
      </c>
      <c r="D61" s="134">
        <f>SUM(D62:D65)</f>
        <v>59462</v>
      </c>
      <c r="E61" s="131">
        <f>SUM(E62:E65)</f>
        <v>101477</v>
      </c>
      <c r="F61" s="131">
        <f t="shared" ref="F61:G61" si="8">SUM(F62:F65)</f>
        <v>85477</v>
      </c>
      <c r="G61" s="131">
        <f t="shared" si="8"/>
        <v>85477</v>
      </c>
    </row>
    <row r="62" spans="1:7" x14ac:dyDescent="0.25">
      <c r="A62" s="56">
        <v>11</v>
      </c>
      <c r="B62" s="44" t="s">
        <v>43</v>
      </c>
      <c r="C62" s="118">
        <v>18984.03</v>
      </c>
      <c r="D62" s="132">
        <v>4362</v>
      </c>
      <c r="E62" s="43">
        <v>24477</v>
      </c>
      <c r="F62" s="43">
        <v>24477</v>
      </c>
      <c r="G62" s="43">
        <v>24477</v>
      </c>
    </row>
    <row r="63" spans="1:7" x14ac:dyDescent="0.25">
      <c r="A63" s="57">
        <v>121</v>
      </c>
      <c r="B63" s="44" t="s">
        <v>102</v>
      </c>
      <c r="C63" s="121">
        <v>60585.73</v>
      </c>
      <c r="D63" s="144">
        <v>53000</v>
      </c>
      <c r="E63" s="43">
        <v>77000</v>
      </c>
      <c r="F63" s="43">
        <v>61000</v>
      </c>
      <c r="G63" s="43">
        <v>61000</v>
      </c>
    </row>
    <row r="64" spans="1:7" x14ac:dyDescent="0.25">
      <c r="A64" s="57">
        <v>14</v>
      </c>
      <c r="B64" s="44" t="s">
        <v>103</v>
      </c>
      <c r="C64" s="118">
        <v>1997.4</v>
      </c>
      <c r="D64" s="132">
        <v>2000</v>
      </c>
      <c r="E64" s="43">
        <v>0</v>
      </c>
      <c r="F64" s="43">
        <v>0</v>
      </c>
      <c r="G64" s="43">
        <v>0</v>
      </c>
    </row>
    <row r="65" spans="1:7" x14ac:dyDescent="0.25">
      <c r="A65" s="57">
        <v>15</v>
      </c>
      <c r="B65" s="44" t="s">
        <v>104</v>
      </c>
      <c r="C65" s="119">
        <v>314.77</v>
      </c>
      <c r="D65" s="145">
        <v>100</v>
      </c>
      <c r="E65" s="43">
        <v>0</v>
      </c>
      <c r="F65" s="43">
        <v>0</v>
      </c>
      <c r="G65" s="43">
        <v>0</v>
      </c>
    </row>
    <row r="66" spans="1:7" x14ac:dyDescent="0.25">
      <c r="A66" s="46">
        <v>3</v>
      </c>
      <c r="B66" s="42" t="s">
        <v>44</v>
      </c>
      <c r="C66" s="143">
        <f>SUM(C67)</f>
        <v>24996.42</v>
      </c>
      <c r="D66" s="134">
        <f>SUM(D67)</f>
        <v>79610</v>
      </c>
      <c r="E66" s="131">
        <v>20225</v>
      </c>
      <c r="F66" s="131">
        <v>20225</v>
      </c>
      <c r="G66" s="131">
        <v>20225</v>
      </c>
    </row>
    <row r="67" spans="1:7" x14ac:dyDescent="0.25">
      <c r="A67" s="57">
        <v>32</v>
      </c>
      <c r="B67" s="47" t="s">
        <v>105</v>
      </c>
      <c r="C67" s="118">
        <v>24996.42</v>
      </c>
      <c r="D67" s="145">
        <v>79610</v>
      </c>
      <c r="E67" s="43">
        <v>20225</v>
      </c>
      <c r="F67" s="43">
        <v>20225</v>
      </c>
      <c r="G67" s="43">
        <v>20225</v>
      </c>
    </row>
    <row r="68" spans="1:7" x14ac:dyDescent="0.25">
      <c r="A68" s="46">
        <v>4</v>
      </c>
      <c r="B68" s="42" t="s">
        <v>80</v>
      </c>
      <c r="C68" s="136">
        <f>SUM(C70)</f>
        <v>1276</v>
      </c>
      <c r="D68" s="146">
        <v>0</v>
      </c>
      <c r="E68" s="131">
        <f>SUM(E69)</f>
        <v>2220</v>
      </c>
      <c r="F68" s="131">
        <f t="shared" ref="F68:G68" si="9">SUM(F69)</f>
        <v>2220</v>
      </c>
      <c r="G68" s="131">
        <f t="shared" si="9"/>
        <v>2220</v>
      </c>
    </row>
    <row r="69" spans="1:7" x14ac:dyDescent="0.25">
      <c r="A69" s="45">
        <v>43</v>
      </c>
      <c r="B69" s="44" t="s">
        <v>79</v>
      </c>
      <c r="C69" s="119">
        <v>0</v>
      </c>
      <c r="D69" s="145">
        <v>0</v>
      </c>
      <c r="E69" s="43">
        <v>2220</v>
      </c>
      <c r="F69" s="43">
        <v>2220</v>
      </c>
      <c r="G69" s="43">
        <v>2220</v>
      </c>
    </row>
    <row r="70" spans="1:7" x14ac:dyDescent="0.25">
      <c r="A70" s="57">
        <v>45</v>
      </c>
      <c r="B70" s="47" t="s">
        <v>80</v>
      </c>
      <c r="C70" s="119">
        <v>1276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25">
      <c r="A71" s="57">
        <v>5</v>
      </c>
      <c r="B71" s="47" t="s">
        <v>106</v>
      </c>
      <c r="C71" s="136">
        <f>SUM(C73:C77)</f>
        <v>1453919.57</v>
      </c>
      <c r="D71" s="131">
        <f>SUM(D73:D77)</f>
        <v>1361387</v>
      </c>
      <c r="E71" s="131">
        <f>SUM(E72:E77)</f>
        <v>1826847</v>
      </c>
      <c r="F71" s="131">
        <f t="shared" ref="F71:G71" si="10">SUM(F72:F77)</f>
        <v>1826847</v>
      </c>
      <c r="G71" s="131">
        <f t="shared" si="10"/>
        <v>1826847</v>
      </c>
    </row>
    <row r="72" spans="1:7" x14ac:dyDescent="0.25">
      <c r="A72" s="57">
        <v>50</v>
      </c>
      <c r="B72" s="47" t="s">
        <v>113</v>
      </c>
      <c r="C72" s="119">
        <v>0</v>
      </c>
      <c r="D72" s="43">
        <v>0</v>
      </c>
      <c r="E72" s="43">
        <v>1789712</v>
      </c>
      <c r="F72" s="43">
        <v>1789712</v>
      </c>
      <c r="G72" s="43">
        <v>1789712</v>
      </c>
    </row>
    <row r="73" spans="1:7" x14ac:dyDescent="0.25">
      <c r="A73" s="57">
        <v>51</v>
      </c>
      <c r="B73" s="47" t="s">
        <v>107</v>
      </c>
      <c r="C73" s="119">
        <v>923.17</v>
      </c>
      <c r="D73" s="43">
        <v>3410</v>
      </c>
      <c r="E73" s="43">
        <v>0</v>
      </c>
      <c r="F73" s="43">
        <v>0</v>
      </c>
      <c r="G73" s="43">
        <v>0</v>
      </c>
    </row>
    <row r="74" spans="1:7" ht="15.75" customHeight="1" x14ac:dyDescent="0.25">
      <c r="A74" s="57">
        <v>511</v>
      </c>
      <c r="B74" s="47" t="s">
        <v>108</v>
      </c>
      <c r="C74" s="119">
        <v>1379656.97</v>
      </c>
      <c r="D74" s="43">
        <v>1278790</v>
      </c>
      <c r="E74" s="43">
        <v>0</v>
      </c>
      <c r="F74" s="43">
        <v>0</v>
      </c>
      <c r="G74" s="43">
        <v>0</v>
      </c>
    </row>
    <row r="75" spans="1:7" x14ac:dyDescent="0.25">
      <c r="A75" s="57">
        <v>511001</v>
      </c>
      <c r="B75" s="47" t="s">
        <v>109</v>
      </c>
      <c r="C75" s="119">
        <v>60560.36</v>
      </c>
      <c r="D75" s="43">
        <v>60250</v>
      </c>
      <c r="E75" s="43">
        <v>0</v>
      </c>
      <c r="F75" s="43">
        <v>0</v>
      </c>
      <c r="G75" s="43">
        <v>0</v>
      </c>
    </row>
    <row r="76" spans="1:7" x14ac:dyDescent="0.25">
      <c r="A76" s="57">
        <v>52</v>
      </c>
      <c r="B76" s="47" t="s">
        <v>112</v>
      </c>
      <c r="C76" s="119">
        <v>0</v>
      </c>
      <c r="D76" s="43">
        <v>0</v>
      </c>
      <c r="E76" s="43">
        <v>6000</v>
      </c>
      <c r="F76" s="43">
        <v>6000</v>
      </c>
      <c r="G76" s="43">
        <v>6000</v>
      </c>
    </row>
    <row r="77" spans="1:7" x14ac:dyDescent="0.25">
      <c r="A77" s="57">
        <v>56</v>
      </c>
      <c r="B77" s="47" t="s">
        <v>110</v>
      </c>
      <c r="C77" s="119">
        <v>12779.07</v>
      </c>
      <c r="D77" s="43">
        <v>18937</v>
      </c>
      <c r="E77" s="43">
        <v>31135</v>
      </c>
      <c r="F77" s="43">
        <v>31135</v>
      </c>
      <c r="G77" s="43">
        <v>31135</v>
      </c>
    </row>
    <row r="78" spans="1:7" x14ac:dyDescent="0.25">
      <c r="A78" s="57"/>
      <c r="B78" s="47"/>
      <c r="C78" s="119"/>
      <c r="D78" s="43"/>
      <c r="E78" s="43"/>
      <c r="F78" s="43"/>
      <c r="G78" s="43"/>
    </row>
    <row r="79" spans="1:7" x14ac:dyDescent="0.25">
      <c r="A79" s="57"/>
      <c r="B79" s="47"/>
      <c r="C79" s="119"/>
      <c r="D79" s="47"/>
      <c r="E79" s="43"/>
      <c r="F79" s="43"/>
      <c r="G79" s="43"/>
    </row>
    <row r="80" spans="1:7" x14ac:dyDescent="0.25">
      <c r="A80" s="57"/>
      <c r="B80" s="47"/>
      <c r="C80" s="119"/>
      <c r="D80" s="47"/>
      <c r="E80" s="43"/>
      <c r="F80" s="43"/>
      <c r="G80" s="43"/>
    </row>
    <row r="81" spans="1:7" s="142" customFormat="1" x14ac:dyDescent="0.25">
      <c r="A81" s="138" t="s">
        <v>32</v>
      </c>
      <c r="B81" s="139"/>
      <c r="C81" s="140"/>
      <c r="D81" s="139"/>
      <c r="E81" s="141"/>
      <c r="F81" s="141"/>
      <c r="G81" s="141"/>
    </row>
    <row r="84" spans="1:7" ht="15.75" x14ac:dyDescent="0.25">
      <c r="B84" s="112" t="s">
        <v>45</v>
      </c>
      <c r="C84" s="112"/>
      <c r="D84" s="112"/>
      <c r="E84" s="112"/>
      <c r="F84" s="112"/>
      <c r="G84" s="112"/>
    </row>
    <row r="85" spans="1:7" ht="18.75" x14ac:dyDescent="0.25">
      <c r="B85" s="32"/>
      <c r="C85" s="114"/>
      <c r="D85" s="32"/>
      <c r="E85" s="32"/>
      <c r="F85" s="32"/>
      <c r="G85" s="32"/>
    </row>
    <row r="86" spans="1:7" ht="25.5" x14ac:dyDescent="0.25">
      <c r="A86" s="37" t="s">
        <v>42</v>
      </c>
      <c r="B86" s="38" t="s">
        <v>22</v>
      </c>
      <c r="C86" s="115" t="s">
        <v>92</v>
      </c>
      <c r="D86" s="76" t="s">
        <v>91</v>
      </c>
      <c r="E86" s="77" t="s">
        <v>88</v>
      </c>
      <c r="F86" s="77" t="s">
        <v>89</v>
      </c>
      <c r="G86" s="77" t="s">
        <v>90</v>
      </c>
    </row>
    <row r="87" spans="1:7" x14ac:dyDescent="0.25">
      <c r="A87" s="40">
        <v>1</v>
      </c>
      <c r="B87" s="40">
        <v>2</v>
      </c>
      <c r="C87" s="126">
        <v>3</v>
      </c>
      <c r="D87" s="40">
        <v>4</v>
      </c>
      <c r="E87" s="40">
        <v>5</v>
      </c>
      <c r="F87" s="40">
        <v>6</v>
      </c>
      <c r="G87" s="40">
        <v>7</v>
      </c>
    </row>
    <row r="88" spans="1:7" x14ac:dyDescent="0.25">
      <c r="A88" s="59"/>
      <c r="B88" s="42" t="s">
        <v>35</v>
      </c>
      <c r="C88" s="117"/>
      <c r="D88" s="42"/>
      <c r="E88" s="43"/>
      <c r="F88" s="43"/>
      <c r="G88" s="43"/>
    </row>
    <row r="89" spans="1:7" x14ac:dyDescent="0.25">
      <c r="A89" s="59" t="s">
        <v>46</v>
      </c>
      <c r="B89" s="42" t="s">
        <v>47</v>
      </c>
      <c r="C89" s="117">
        <v>1544072.98</v>
      </c>
      <c r="D89" s="43">
        <f>SUM(D90+D91)</f>
        <v>1500459</v>
      </c>
      <c r="E89" s="43">
        <f>SUM(E90+E91)</f>
        <v>1950769</v>
      </c>
      <c r="F89" s="43">
        <f t="shared" ref="F89:G89" si="11">SUM(F90+F91)</f>
        <v>1934769</v>
      </c>
      <c r="G89" s="43">
        <f t="shared" si="11"/>
        <v>1934769</v>
      </c>
    </row>
    <row r="90" spans="1:7" x14ac:dyDescent="0.25">
      <c r="A90" s="60" t="s">
        <v>96</v>
      </c>
      <c r="B90" s="44" t="s">
        <v>97</v>
      </c>
      <c r="C90" s="118">
        <f>C89-C91</f>
        <v>1496256.98</v>
      </c>
      <c r="D90" s="132">
        <v>1412007</v>
      </c>
      <c r="E90" s="43">
        <v>1902651</v>
      </c>
      <c r="F90" s="43">
        <v>1886651</v>
      </c>
      <c r="G90" s="43">
        <v>1886651</v>
      </c>
    </row>
    <row r="91" spans="1:7" x14ac:dyDescent="0.25">
      <c r="A91" s="61" t="s">
        <v>114</v>
      </c>
      <c r="B91" s="45" t="s">
        <v>115</v>
      </c>
      <c r="C91" s="121">
        <v>47816</v>
      </c>
      <c r="D91" s="133">
        <v>88452</v>
      </c>
      <c r="E91" s="43">
        <v>48118</v>
      </c>
      <c r="F91" s="43">
        <v>48118</v>
      </c>
      <c r="G91" s="43">
        <v>48118</v>
      </c>
    </row>
    <row r="92" spans="1:7" x14ac:dyDescent="0.25">
      <c r="A92" s="61"/>
      <c r="B92" s="49"/>
      <c r="C92" s="122"/>
      <c r="D92" s="49"/>
      <c r="E92" s="43"/>
      <c r="F92" s="43"/>
      <c r="G92" s="43"/>
    </row>
    <row r="93" spans="1:7" x14ac:dyDescent="0.25">
      <c r="A93" s="62"/>
      <c r="B93" s="42"/>
      <c r="C93" s="118"/>
      <c r="D93" s="44"/>
      <c r="E93" s="43"/>
      <c r="F93" s="43"/>
      <c r="G93" s="43"/>
    </row>
    <row r="94" spans="1:7" x14ac:dyDescent="0.25">
      <c r="A94" s="61"/>
      <c r="B94" s="47"/>
      <c r="C94" s="119"/>
      <c r="D94" s="47"/>
      <c r="E94" s="43"/>
      <c r="F94" s="43"/>
      <c r="G94" s="43"/>
    </row>
    <row r="95" spans="1:7" x14ac:dyDescent="0.25">
      <c r="A95" s="61"/>
      <c r="B95" s="49"/>
      <c r="C95" s="122"/>
      <c r="D95" s="49"/>
      <c r="E95" s="43"/>
      <c r="F95" s="43"/>
      <c r="G95" s="43"/>
    </row>
  </sheetData>
  <mergeCells count="4">
    <mergeCell ref="B84:G84"/>
    <mergeCell ref="A2:G2"/>
    <mergeCell ref="A4:G4"/>
    <mergeCell ref="A35:G3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3" max="6" man="1"/>
    <brk id="8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6" workbookViewId="0">
      <selection activeCell="D20" sqref="C20:G20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2" t="s">
        <v>48</v>
      </c>
      <c r="B2" s="112"/>
      <c r="C2" s="112"/>
      <c r="D2" s="112"/>
      <c r="E2" s="112"/>
      <c r="F2" s="112"/>
      <c r="G2" s="112"/>
      <c r="H2" s="58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2" t="s">
        <v>49</v>
      </c>
      <c r="B4" s="112"/>
      <c r="C4" s="112"/>
      <c r="D4" s="112"/>
      <c r="E4" s="112"/>
      <c r="F4" s="112"/>
      <c r="G4" s="112"/>
      <c r="H4" s="58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42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50</v>
      </c>
      <c r="C8" s="42"/>
      <c r="D8" s="42"/>
      <c r="E8" s="43"/>
      <c r="F8" s="43"/>
      <c r="G8" s="43"/>
    </row>
    <row r="9" spans="1:10" x14ac:dyDescent="0.25">
      <c r="A9" s="56">
        <v>84</v>
      </c>
      <c r="B9" s="44" t="s">
        <v>51</v>
      </c>
      <c r="C9" s="42"/>
      <c r="D9" s="42"/>
      <c r="E9" s="43"/>
      <c r="F9" s="43"/>
      <c r="G9" s="43"/>
    </row>
    <row r="10" spans="1:10" x14ac:dyDescent="0.25">
      <c r="A10" s="56" t="s">
        <v>32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52</v>
      </c>
      <c r="C11" s="44"/>
      <c r="D11" s="44"/>
      <c r="E11" s="43"/>
      <c r="F11" s="43"/>
      <c r="G11" s="43"/>
    </row>
    <row r="12" spans="1:10" x14ac:dyDescent="0.25">
      <c r="A12" s="56">
        <v>54</v>
      </c>
      <c r="B12" s="52" t="s">
        <v>53</v>
      </c>
      <c r="C12" s="44"/>
      <c r="D12" s="44"/>
      <c r="E12" s="43"/>
      <c r="F12" s="43"/>
      <c r="G12" s="43"/>
    </row>
    <row r="13" spans="1:10" x14ac:dyDescent="0.25">
      <c r="A13" s="56" t="s">
        <v>32</v>
      </c>
      <c r="B13" s="51"/>
      <c r="C13" s="44"/>
      <c r="D13" s="44"/>
      <c r="E13" s="43"/>
      <c r="F13" s="43"/>
      <c r="G13" s="43"/>
    </row>
    <row r="16" spans="1:10" ht="15.75" x14ac:dyDescent="0.25">
      <c r="B16" s="112" t="s">
        <v>54</v>
      </c>
      <c r="C16" s="112"/>
      <c r="D16" s="112"/>
      <c r="E16" s="112"/>
      <c r="F16" s="112"/>
      <c r="G16" s="112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42</v>
      </c>
      <c r="B18" s="38" t="s">
        <v>22</v>
      </c>
      <c r="C18" s="76" t="s">
        <v>92</v>
      </c>
      <c r="D18" s="76" t="s">
        <v>91</v>
      </c>
      <c r="E18" s="77" t="s">
        <v>88</v>
      </c>
      <c r="F18" s="77" t="s">
        <v>89</v>
      </c>
      <c r="G18" s="77" t="s">
        <v>90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81</v>
      </c>
      <c r="C20" s="134">
        <v>0</v>
      </c>
      <c r="D20" s="134">
        <v>0</v>
      </c>
      <c r="E20" s="134">
        <v>0</v>
      </c>
      <c r="F20" s="134">
        <v>0</v>
      </c>
      <c r="G20" s="134">
        <v>0</v>
      </c>
    </row>
    <row r="21" spans="1:7" x14ac:dyDescent="0.25">
      <c r="A21" s="56">
        <v>81</v>
      </c>
      <c r="B21" s="44" t="s">
        <v>82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</row>
    <row r="22" spans="1:7" x14ac:dyDescent="0.25">
      <c r="A22" s="83" t="s">
        <v>32</v>
      </c>
      <c r="B22" s="44"/>
      <c r="C22" s="135"/>
      <c r="D22" s="135"/>
      <c r="E22" s="135"/>
      <c r="F22" s="135"/>
      <c r="G22" s="135"/>
    </row>
    <row r="23" spans="1:7" x14ac:dyDescent="0.25">
      <c r="A23" s="64"/>
      <c r="B23" s="55"/>
      <c r="C23" s="135"/>
      <c r="D23" s="135"/>
      <c r="E23" s="135"/>
      <c r="F23" s="135"/>
      <c r="G23" s="135"/>
    </row>
    <row r="24" spans="1:7" x14ac:dyDescent="0.25">
      <c r="A24" s="64"/>
      <c r="B24" s="42" t="s">
        <v>55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x14ac:dyDescent="0.25">
      <c r="A25" s="42">
        <v>1</v>
      </c>
      <c r="B25" s="42" t="s">
        <v>43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</row>
    <row r="26" spans="1:7" x14ac:dyDescent="0.25">
      <c r="A26" s="56">
        <v>11</v>
      </c>
      <c r="B26" s="44" t="s">
        <v>43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</row>
    <row r="27" spans="1:7" x14ac:dyDescent="0.25">
      <c r="A27" s="83" t="s">
        <v>32</v>
      </c>
      <c r="B27" s="54"/>
      <c r="C27" s="135"/>
      <c r="D27" s="135"/>
      <c r="E27" s="135"/>
      <c r="F27" s="135"/>
      <c r="G27" s="135"/>
    </row>
    <row r="28" spans="1:7" x14ac:dyDescent="0.25">
      <c r="A28" s="42">
        <v>3</v>
      </c>
      <c r="B28" s="42" t="s">
        <v>44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</row>
    <row r="29" spans="1:7" x14ac:dyDescent="0.25">
      <c r="A29" s="56">
        <v>31</v>
      </c>
      <c r="B29" s="44" t="s">
        <v>44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</row>
    <row r="30" spans="1:7" x14ac:dyDescent="0.25">
      <c r="A30" s="42">
        <v>4</v>
      </c>
      <c r="B30" s="42" t="s">
        <v>80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</row>
    <row r="31" spans="1:7" x14ac:dyDescent="0.25">
      <c r="A31" s="56">
        <v>43</v>
      </c>
      <c r="B31" s="44" t="s">
        <v>79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</row>
    <row r="32" spans="1:7" x14ac:dyDescent="0.25">
      <c r="A32" s="56" t="s">
        <v>32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workbookViewId="0">
      <selection activeCell="C6" sqref="C6:G25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6384" width="8.85546875" style="33"/>
  </cols>
  <sheetData>
    <row r="1" spans="1:7" ht="18.75" x14ac:dyDescent="0.25">
      <c r="A1" s="63"/>
      <c r="B1" s="32"/>
      <c r="C1" s="32"/>
      <c r="D1" s="32"/>
      <c r="E1" s="32"/>
      <c r="F1" s="34"/>
      <c r="G1" s="34"/>
    </row>
    <row r="2" spans="1:7" ht="15.75" x14ac:dyDescent="0.25">
      <c r="A2" s="112" t="s">
        <v>56</v>
      </c>
      <c r="B2" s="113"/>
      <c r="C2" s="113"/>
      <c r="D2" s="113"/>
      <c r="E2" s="113"/>
      <c r="F2" s="113"/>
      <c r="G2" s="113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7" t="s">
        <v>57</v>
      </c>
      <c r="B4" s="37" t="s">
        <v>22</v>
      </c>
      <c r="C4" s="39" t="s">
        <v>13</v>
      </c>
      <c r="D4" s="39" t="s">
        <v>23</v>
      </c>
      <c r="E4" s="37" t="s">
        <v>24</v>
      </c>
      <c r="F4" s="37" t="s">
        <v>25</v>
      </c>
      <c r="G4" s="37" t="s">
        <v>26</v>
      </c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7" t="s">
        <v>58</v>
      </c>
      <c r="B6" s="67" t="s">
        <v>59</v>
      </c>
      <c r="C6" s="43"/>
      <c r="D6" s="43"/>
      <c r="E6" s="43"/>
      <c r="F6" s="43"/>
      <c r="G6" s="43"/>
    </row>
    <row r="7" spans="1:7" x14ac:dyDescent="0.25">
      <c r="A7" s="68" t="s">
        <v>60</v>
      </c>
      <c r="B7" s="67" t="s">
        <v>61</v>
      </c>
      <c r="C7" s="43"/>
      <c r="D7" s="43"/>
      <c r="E7" s="43"/>
      <c r="F7" s="43"/>
      <c r="G7" s="43"/>
    </row>
    <row r="8" spans="1:7" x14ac:dyDescent="0.25">
      <c r="A8" s="84" t="s">
        <v>86</v>
      </c>
      <c r="B8" s="69" t="s">
        <v>63</v>
      </c>
      <c r="C8" s="43"/>
      <c r="D8" s="43"/>
      <c r="E8" s="43"/>
      <c r="F8" s="43"/>
      <c r="G8" s="43"/>
    </row>
    <row r="9" spans="1:7" x14ac:dyDescent="0.25">
      <c r="A9" s="82" t="s">
        <v>78</v>
      </c>
      <c r="B9" s="69" t="s">
        <v>63</v>
      </c>
      <c r="C9" s="43"/>
      <c r="D9" s="43"/>
      <c r="E9" s="43"/>
      <c r="F9" s="43"/>
      <c r="G9" s="43"/>
    </row>
    <row r="10" spans="1:7" s="66" customFormat="1" x14ac:dyDescent="0.25">
      <c r="A10" s="70" t="s">
        <v>64</v>
      </c>
      <c r="B10" s="67" t="s">
        <v>65</v>
      </c>
      <c r="C10" s="65"/>
      <c r="D10" s="65"/>
      <c r="E10" s="65"/>
      <c r="F10" s="65"/>
      <c r="G10" s="65"/>
    </row>
    <row r="11" spans="1:7" x14ac:dyDescent="0.25">
      <c r="A11" s="80" t="s">
        <v>66</v>
      </c>
      <c r="B11" s="67" t="s">
        <v>67</v>
      </c>
      <c r="C11" s="43"/>
      <c r="D11" s="43"/>
      <c r="E11" s="43"/>
      <c r="F11" s="43"/>
      <c r="G11" s="43"/>
    </row>
    <row r="12" spans="1:7" x14ac:dyDescent="0.25">
      <c r="A12" s="81" t="s">
        <v>68</v>
      </c>
      <c r="B12" s="69" t="s">
        <v>63</v>
      </c>
      <c r="C12" s="43"/>
      <c r="D12" s="43"/>
      <c r="E12" s="43"/>
      <c r="F12" s="43"/>
      <c r="G12" s="53"/>
    </row>
    <row r="13" spans="1:7" x14ac:dyDescent="0.25">
      <c r="A13" s="72" t="s">
        <v>69</v>
      </c>
      <c r="B13" s="73" t="s">
        <v>70</v>
      </c>
      <c r="C13" s="43"/>
      <c r="D13" s="43"/>
      <c r="E13" s="43"/>
      <c r="F13" s="43"/>
      <c r="G13" s="53"/>
    </row>
    <row r="14" spans="1:7" x14ac:dyDescent="0.25">
      <c r="A14" s="74" t="s">
        <v>71</v>
      </c>
      <c r="B14" s="73" t="s">
        <v>72</v>
      </c>
      <c r="C14" s="43"/>
      <c r="D14" s="43"/>
      <c r="E14" s="43"/>
      <c r="F14" s="43"/>
      <c r="G14" s="53"/>
    </row>
    <row r="15" spans="1:7" x14ac:dyDescent="0.25">
      <c r="A15" s="70" t="s">
        <v>73</v>
      </c>
      <c r="B15" s="67" t="s">
        <v>74</v>
      </c>
      <c r="C15" s="43"/>
      <c r="D15" s="43"/>
      <c r="E15" s="43"/>
      <c r="F15" s="43"/>
      <c r="G15" s="43"/>
    </row>
    <row r="16" spans="1:7" x14ac:dyDescent="0.25">
      <c r="A16" s="71" t="s">
        <v>68</v>
      </c>
      <c r="B16" s="69" t="s">
        <v>63</v>
      </c>
      <c r="C16" s="43"/>
      <c r="D16" s="43"/>
      <c r="E16" s="43"/>
      <c r="F16" s="43"/>
      <c r="G16" s="53"/>
    </row>
    <row r="17" spans="1:7" x14ac:dyDescent="0.25">
      <c r="A17" s="72" t="s">
        <v>69</v>
      </c>
      <c r="B17" s="73" t="s">
        <v>70</v>
      </c>
      <c r="C17" s="43"/>
      <c r="D17" s="43"/>
      <c r="E17" s="43"/>
      <c r="F17" s="43"/>
      <c r="G17" s="53"/>
    </row>
    <row r="18" spans="1:7" x14ac:dyDescent="0.25">
      <c r="A18" s="74" t="s">
        <v>71</v>
      </c>
      <c r="B18" s="73" t="s">
        <v>72</v>
      </c>
      <c r="C18" s="43"/>
      <c r="D18" s="43"/>
      <c r="E18" s="43"/>
      <c r="F18" s="43"/>
      <c r="G18" s="53"/>
    </row>
    <row r="19" spans="1:7" x14ac:dyDescent="0.25">
      <c r="A19" s="75" t="s">
        <v>41</v>
      </c>
      <c r="B19" s="75"/>
      <c r="C19" s="43"/>
      <c r="D19" s="43"/>
      <c r="E19" s="43"/>
      <c r="F19" s="43"/>
      <c r="G19" s="53"/>
    </row>
    <row r="20" spans="1:7" x14ac:dyDescent="0.25">
      <c r="A20" s="68" t="s">
        <v>75</v>
      </c>
      <c r="B20" s="67" t="s">
        <v>61</v>
      </c>
      <c r="C20" s="43"/>
      <c r="D20" s="43"/>
      <c r="E20" s="43"/>
      <c r="F20" s="43"/>
      <c r="G20" s="43"/>
    </row>
    <row r="21" spans="1:7" x14ac:dyDescent="0.25">
      <c r="A21" s="82" t="s">
        <v>62</v>
      </c>
      <c r="B21" s="69" t="s">
        <v>63</v>
      </c>
      <c r="C21" s="43"/>
      <c r="D21" s="43"/>
      <c r="E21" s="43"/>
      <c r="F21" s="43"/>
      <c r="G21" s="43"/>
    </row>
    <row r="22" spans="1:7" s="66" customFormat="1" x14ac:dyDescent="0.25">
      <c r="A22" s="70" t="s">
        <v>64</v>
      </c>
      <c r="B22" s="67" t="s">
        <v>65</v>
      </c>
      <c r="C22" s="65"/>
      <c r="D22" s="65"/>
      <c r="E22" s="65"/>
      <c r="F22" s="65"/>
      <c r="G22" s="65"/>
    </row>
    <row r="23" spans="1:7" x14ac:dyDescent="0.25">
      <c r="A23" s="80" t="s">
        <v>73</v>
      </c>
      <c r="B23" s="67" t="s">
        <v>74</v>
      </c>
      <c r="C23" s="43"/>
      <c r="D23" s="43"/>
      <c r="E23" s="43"/>
      <c r="F23" s="43"/>
      <c r="G23" s="43"/>
    </row>
    <row r="24" spans="1:7" x14ac:dyDescent="0.25">
      <c r="A24" s="81" t="s">
        <v>68</v>
      </c>
      <c r="B24" s="69" t="s">
        <v>63</v>
      </c>
      <c r="C24" s="43"/>
      <c r="D24" s="43"/>
      <c r="E24" s="43"/>
      <c r="F24" s="43"/>
      <c r="G24" s="53"/>
    </row>
    <row r="25" spans="1:7" x14ac:dyDescent="0.25">
      <c r="A25" s="72" t="s">
        <v>69</v>
      </c>
      <c r="B25" s="73" t="s">
        <v>70</v>
      </c>
      <c r="C25" s="43"/>
      <c r="D25" s="43"/>
      <c r="E25" s="43"/>
      <c r="F25" s="43"/>
      <c r="G25" s="53"/>
    </row>
    <row r="26" spans="1:7" x14ac:dyDescent="0.25">
      <c r="A26" s="74" t="s">
        <v>71</v>
      </c>
      <c r="B26" s="73" t="s">
        <v>72</v>
      </c>
      <c r="C26" s="43"/>
      <c r="D26" s="43"/>
      <c r="E26" s="43"/>
      <c r="F26" s="43"/>
      <c r="G26" s="53"/>
    </row>
    <row r="27" spans="1:7" x14ac:dyDescent="0.25">
      <c r="A27" s="81" t="s">
        <v>83</v>
      </c>
      <c r="B27" s="69" t="s">
        <v>63</v>
      </c>
      <c r="C27" s="43"/>
      <c r="D27" s="43"/>
      <c r="E27" s="43"/>
      <c r="F27" s="43"/>
      <c r="G27" s="53"/>
    </row>
    <row r="28" spans="1:7" x14ac:dyDescent="0.25">
      <c r="A28" s="72" t="s">
        <v>69</v>
      </c>
      <c r="B28" s="73" t="s">
        <v>70</v>
      </c>
      <c r="C28" s="43"/>
      <c r="D28" s="43"/>
      <c r="E28" s="43"/>
      <c r="F28" s="43"/>
      <c r="G28" s="53"/>
    </row>
    <row r="29" spans="1:7" x14ac:dyDescent="0.25">
      <c r="A29" s="74" t="s">
        <v>71</v>
      </c>
      <c r="B29" s="73" t="s">
        <v>72</v>
      </c>
      <c r="C29" s="43"/>
      <c r="D29" s="43"/>
      <c r="E29" s="43"/>
      <c r="F29" s="43"/>
      <c r="G29" s="53"/>
    </row>
    <row r="30" spans="1:7" x14ac:dyDescent="0.25">
      <c r="A30" s="73" t="s">
        <v>76</v>
      </c>
      <c r="B30" s="73"/>
      <c r="C30" s="43"/>
      <c r="D30" s="43"/>
      <c r="E30" s="43"/>
      <c r="F30" s="43"/>
      <c r="G30" s="53"/>
    </row>
    <row r="31" spans="1:7" x14ac:dyDescent="0.25">
      <c r="A31" s="33" t="s">
        <v>87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877CE7E023843B8A306AB4BC886EE" ma:contentTypeVersion="10" ma:contentTypeDescription="Create a new document." ma:contentTypeScope="" ma:versionID="f55e5ecd97c32efc38b3e2696721ab29">
  <xsd:schema xmlns:xsd="http://www.w3.org/2001/XMLSchema" xmlns:xs="http://www.w3.org/2001/XMLSchema" xmlns:p="http://schemas.microsoft.com/office/2006/metadata/properties" xmlns:ns3="d19d21c5-5781-4f81-a4b3-0fd5be2daa07" targetNamespace="http://schemas.microsoft.com/office/2006/metadata/properties" ma:root="true" ma:fieldsID="39b976425be3dd78a0ea832fc06f06fa" ns3:_="">
    <xsd:import namespace="d19d21c5-5781-4f81-a4b3-0fd5be2daa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d21c5-5781-4f81-a4b3-0fd5be2daa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6D45A6-884D-4A3A-AE4B-7C9E4F99A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d21c5-5781-4f81-a4b3-0fd5be2da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BB9760-419E-4B71-8D00-E8663365A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91B76-9319-46F7-9B5E-78FE8F78A41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d19d21c5-5781-4f81-a4b3-0fd5be2daa07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  <property fmtid="{D5CDD505-2E9C-101B-9397-08002B2CF9AE}" pid="3" name="ContentTypeId">
    <vt:lpwstr>0x010100737877CE7E023843B8A306AB4BC886EE</vt:lpwstr>
  </property>
</Properties>
</file>